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showObjects="none" codeName="ThisWorkbook"/>
  <mc:AlternateContent xmlns:mc="http://schemas.openxmlformats.org/markup-compatibility/2006">
    <mc:Choice Requires="x15">
      <x15ac:absPath xmlns:x15ac="http://schemas.microsoft.com/office/spreadsheetml/2010/11/ac" url="P:\RPAGE\EXCEL\GAAPFS2025\"/>
    </mc:Choice>
  </mc:AlternateContent>
  <xr:revisionPtr revIDLastSave="0" documentId="13_ncr:1_{371A0357-C38D-4D30-9C56-8A596FFC1D9D}" xr6:coauthVersionLast="47" xr6:coauthVersionMax="47" xr10:uidLastSave="{00000000-0000-0000-0000-000000000000}"/>
  <bookViews>
    <workbookView xWindow="-120" yWindow="-120" windowWidth="19440" windowHeight="10440" tabRatio="914" xr2:uid="{00000000-000D-0000-FFFF-FFFF00000000}"/>
  </bookViews>
  <sheets>
    <sheet name="Total Summary" sheetId="17" r:id="rId1"/>
    <sheet name="Summary by Campus" sheetId="16" r:id="rId2"/>
    <sheet name="UMES" sheetId="8" r:id="rId3"/>
    <sheet name="USM_UMBC" sheetId="20" r:id="rId4"/>
    <sheet name="Log" sheetId="22" r:id="rId5"/>
    <sheet name="CSU Settlements" sheetId="18" state="hidden" r:id="rId6"/>
    <sheet name="Sheet1" sheetId="19" state="hidden" r:id="rId7"/>
  </sheets>
  <definedNames>
    <definedName name="_xlnm.Print_Area" localSheetId="4">Log!$A$17:$E$20</definedName>
    <definedName name="_xlnm.Print_Titles" localSheetId="0">'Total Summary'!$1:$6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" i="17" l="1"/>
  <c r="K33" i="20"/>
  <c r="F26" i="17"/>
  <c r="E30" i="22"/>
  <c r="K32" i="20"/>
  <c r="F24" i="17"/>
  <c r="F28" i="22"/>
  <c r="F22" i="17"/>
  <c r="K23" i="20"/>
  <c r="K22" i="20"/>
  <c r="K20" i="20"/>
  <c r="E20" i="22"/>
  <c r="F20" i="17"/>
  <c r="E17" i="22"/>
  <c r="E19" i="22"/>
  <c r="F18" i="17"/>
  <c r="F16" i="17" l="1"/>
  <c r="F14" i="17" l="1"/>
  <c r="F12" i="17"/>
  <c r="E5" i="22"/>
  <c r="K8" i="20"/>
  <c r="E8" i="16" l="1"/>
  <c r="E7" i="17" l="1"/>
  <c r="K1046782" i="20" l="1"/>
  <c r="K35" i="20"/>
  <c r="D35" i="20"/>
  <c r="E12" i="16" l="1"/>
  <c r="E14" i="16" s="1"/>
  <c r="E8" i="17"/>
  <c r="F12" i="16"/>
  <c r="G12" i="16" s="1"/>
  <c r="G14" i="16" s="1"/>
  <c r="F8" i="17"/>
  <c r="G8" i="17" s="1"/>
  <c r="L35" i="20"/>
  <c r="H12" i="16" l="1"/>
  <c r="H14" i="16" s="1"/>
  <c r="F14" i="16"/>
  <c r="H8" i="17"/>
  <c r="K1046768" i="8" l="1"/>
  <c r="K10" i="8"/>
  <c r="D10" i="8"/>
  <c r="F8" i="16" l="1"/>
  <c r="F7" i="17"/>
  <c r="L10" i="8"/>
  <c r="G7" i="17" l="1"/>
  <c r="H7" i="17"/>
  <c r="F10" i="16"/>
  <c r="F17" i="16" s="1"/>
  <c r="H8" i="16"/>
  <c r="G8" i="16"/>
  <c r="G10" i="16" s="1"/>
  <c r="G17" i="16" s="1"/>
  <c r="H10" i="16"/>
  <c r="H17" i="16" s="1"/>
  <c r="E10" i="17" l="1"/>
  <c r="B13" i="17" s="1"/>
  <c r="B16" i="17" s="1"/>
  <c r="G10" i="17" l="1"/>
  <c r="F10" i="17" l="1"/>
  <c r="H10" i="17" l="1"/>
  <c r="B2" i="19"/>
  <c r="B4" i="19"/>
  <c r="B6" i="19"/>
  <c r="B8" i="19"/>
  <c r="B10" i="19"/>
  <c r="B12" i="19"/>
  <c r="B14" i="19"/>
  <c r="B16" i="19"/>
  <c r="B18" i="19"/>
  <c r="B20" i="19"/>
  <c r="B22" i="19"/>
  <c r="B24" i="19"/>
  <c r="B26" i="19"/>
  <c r="B28" i="19"/>
  <c r="B30" i="19"/>
  <c r="B32" i="19"/>
  <c r="B34" i="19"/>
  <c r="B36" i="19"/>
  <c r="B38" i="19"/>
  <c r="B40" i="19"/>
  <c r="B42" i="19"/>
  <c r="B44" i="19"/>
  <c r="B46" i="19"/>
  <c r="B48" i="19"/>
  <c r="B50" i="19"/>
  <c r="B52" i="19"/>
  <c r="B54" i="19"/>
  <c r="B56" i="19"/>
  <c r="B58" i="19"/>
  <c r="B60" i="19"/>
  <c r="B62" i="19"/>
  <c r="B64" i="19"/>
  <c r="B66" i="19"/>
  <c r="B68" i="19"/>
  <c r="B70" i="19"/>
  <c r="B72" i="19"/>
  <c r="B74" i="19"/>
  <c r="B76" i="19"/>
  <c r="B78" i="19"/>
  <c r="B80" i="19"/>
  <c r="B82" i="19"/>
  <c r="B84" i="19"/>
  <c r="B86" i="19"/>
  <c r="B88" i="19"/>
  <c r="B90" i="19"/>
  <c r="B92" i="19"/>
  <c r="B94" i="19"/>
  <c r="B96" i="19"/>
  <c r="B98" i="19"/>
  <c r="B100" i="19"/>
  <c r="B102" i="19"/>
  <c r="B104" i="19"/>
  <c r="B106" i="19"/>
  <c r="B108" i="19"/>
  <c r="B110" i="19"/>
  <c r="B112" i="19"/>
  <c r="B114" i="19"/>
  <c r="B116" i="19"/>
  <c r="B118" i="19"/>
  <c r="B120" i="19"/>
  <c r="B122" i="19"/>
  <c r="B124" i="19"/>
  <c r="B126" i="19"/>
  <c r="B128" i="19"/>
  <c r="B130" i="19"/>
  <c r="B132" i="19"/>
  <c r="B134" i="19"/>
  <c r="B136" i="19"/>
  <c r="B138" i="19"/>
  <c r="B140" i="19"/>
  <c r="B142" i="19"/>
  <c r="B144" i="19"/>
  <c r="B146" i="19"/>
  <c r="B148" i="19"/>
  <c r="B150" i="19"/>
  <c r="B152" i="19"/>
  <c r="B154" i="19"/>
  <c r="B156" i="19"/>
  <c r="B158" i="19"/>
  <c r="B160" i="19"/>
  <c r="B162" i="19"/>
  <c r="B164" i="19"/>
  <c r="B166" i="19"/>
  <c r="B168" i="19"/>
  <c r="B170" i="19"/>
  <c r="B172" i="19"/>
  <c r="B174" i="19"/>
  <c r="B176" i="19"/>
  <c r="B178" i="19"/>
  <c r="B180" i="19"/>
  <c r="B182" i="19"/>
  <c r="B184" i="19"/>
  <c r="B186" i="19"/>
  <c r="B188" i="19"/>
  <c r="B190" i="19"/>
  <c r="B192" i="19"/>
  <c r="B194" i="19"/>
  <c r="B196" i="19"/>
  <c r="B198" i="19"/>
  <c r="B200" i="19"/>
  <c r="B202" i="19"/>
  <c r="B204" i="19"/>
  <c r="B206" i="19"/>
  <c r="B208" i="19"/>
  <c r="B210" i="19"/>
  <c r="B212" i="19"/>
  <c r="B214" i="19"/>
  <c r="B216" i="19"/>
  <c r="B218" i="19"/>
  <c r="B220" i="19"/>
  <c r="B222" i="19"/>
  <c r="B224" i="19"/>
  <c r="B226" i="19"/>
  <c r="B228" i="19"/>
  <c r="B230" i="19"/>
  <c r="B232" i="19"/>
  <c r="B234" i="19"/>
  <c r="B236" i="19"/>
  <c r="B238" i="19"/>
  <c r="B240" i="19"/>
  <c r="B242" i="19"/>
  <c r="B244" i="19"/>
  <c r="B246" i="19"/>
  <c r="B248" i="19"/>
  <c r="B250" i="19"/>
  <c r="B252" i="19"/>
  <c r="B254" i="19"/>
  <c r="B256" i="19"/>
  <c r="B258" i="19"/>
  <c r="B260" i="19"/>
  <c r="B262" i="19"/>
  <c r="B264" i="19"/>
  <c r="B266" i="19"/>
  <c r="B268" i="19"/>
  <c r="B270" i="19"/>
  <c r="B272" i="19"/>
  <c r="B274" i="19"/>
  <c r="B276" i="19"/>
  <c r="B278" i="19"/>
  <c r="B280" i="19"/>
  <c r="B282" i="19"/>
  <c r="B284" i="19"/>
  <c r="B286" i="19"/>
  <c r="B288" i="19"/>
  <c r="B290" i="19"/>
  <c r="B292" i="19"/>
  <c r="B294" i="19"/>
  <c r="B296" i="19"/>
  <c r="B298" i="19"/>
  <c r="B300" i="19"/>
  <c r="B302" i="19"/>
  <c r="B304" i="19"/>
  <c r="B306" i="19"/>
  <c r="B308" i="19"/>
  <c r="B310" i="19"/>
  <c r="B312" i="19"/>
  <c r="B314" i="19"/>
  <c r="B316" i="19"/>
  <c r="B318" i="19"/>
  <c r="B320" i="19"/>
  <c r="B322" i="19"/>
  <c r="B324" i="19"/>
  <c r="B326" i="19"/>
  <c r="B328" i="19"/>
  <c r="E10" i="16" l="1"/>
  <c r="E1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Ichun Yeh</author>
  </authors>
  <commentList>
    <comment ref="A49" authorId="0" shapeId="0" xr:uid="{00000000-0006-0000-1100-000001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 for 
A Morton Thomas and Associates, Inc.
Inv#364758C, $280. 
It should be paid from BSU 10048 and was processed from UMES 11038 through FY13-015 in error.</t>
        </r>
      </text>
    </comment>
    <comment ref="A132" authorId="0" shapeId="0" xr:uid="{00000000-0006-0000-1100-000002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correction:
$288.61 should be paid from 11035, but processed from 12038 in error through JA000049 on 12/5/12. 
It is corrected through JA000054 on 1/7/13</t>
        </r>
      </text>
    </comment>
    <comment ref="A202" authorId="0" shapeId="0" xr:uid="{00000000-0006-0000-1100-000003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Posted on 1/8/13</t>
        </r>
      </text>
    </comment>
    <comment ref="A276" authorId="0" shapeId="0" xr:uid="{00000000-0006-0000-1100-000004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JA000075 was deleted. It was processed again through JA000084</t>
        </r>
      </text>
    </comment>
  </commentList>
</comments>
</file>

<file path=xl/sharedStrings.xml><?xml version="1.0" encoding="utf-8"?>
<sst xmlns="http://schemas.openxmlformats.org/spreadsheetml/2006/main" count="561" uniqueCount="276">
  <si>
    <t>Total  Invoices</t>
  </si>
  <si>
    <t>Invoices</t>
  </si>
  <si>
    <t>Total  MCCBL</t>
  </si>
  <si>
    <t>Appn.</t>
  </si>
  <si>
    <t>Budget</t>
  </si>
  <si>
    <t>KFS A/C #</t>
  </si>
  <si>
    <t>Project Description</t>
  </si>
  <si>
    <t xml:space="preserve"> Authorizations</t>
  </si>
  <si>
    <t xml:space="preserve"> Processed</t>
  </si>
  <si>
    <t>Payment</t>
  </si>
  <si>
    <t>Balances</t>
  </si>
  <si>
    <t>Year</t>
  </si>
  <si>
    <t>Bill</t>
  </si>
  <si>
    <t>Sub - 3772</t>
  </si>
  <si>
    <t>To-date</t>
  </si>
  <si>
    <t>FY24</t>
  </si>
  <si>
    <t>Available To-date</t>
  </si>
  <si>
    <t>Total</t>
  </si>
  <si>
    <t>Number</t>
  </si>
  <si>
    <t>UMES Total</t>
  </si>
  <si>
    <t>KFS</t>
  </si>
  <si>
    <t>BPW/Item</t>
  </si>
  <si>
    <t>Auth Amt</t>
  </si>
  <si>
    <t>FY</t>
  </si>
  <si>
    <t>Appropriation</t>
  </si>
  <si>
    <t>Vendor Name</t>
  </si>
  <si>
    <t>INVOICE NO.</t>
  </si>
  <si>
    <t>Date</t>
  </si>
  <si>
    <t>Certificate</t>
  </si>
  <si>
    <t>Invoice</t>
  </si>
  <si>
    <t>Balance</t>
  </si>
  <si>
    <t>Account</t>
  </si>
  <si>
    <t>DGS Trans</t>
  </si>
  <si>
    <t>Processed</t>
  </si>
  <si>
    <t>Amount</t>
  </si>
  <si>
    <t>Available</t>
  </si>
  <si>
    <t>Doc #</t>
  </si>
  <si>
    <t>Authorization</t>
  </si>
  <si>
    <t>ELTG, LLC</t>
  </si>
  <si>
    <t>1812 Warwick Avenue</t>
  </si>
  <si>
    <t>FY13-033</t>
  </si>
  <si>
    <t>Eileen A. Carpenter, Attorney at Law</t>
  </si>
  <si>
    <t>1656 Warwick Avenue</t>
  </si>
  <si>
    <t>FY13-034</t>
  </si>
  <si>
    <t>Jones Realty Advisors, LLC</t>
  </si>
  <si>
    <t>J13-02</t>
  </si>
  <si>
    <t>Barton Malow Company</t>
  </si>
  <si>
    <t>EA Engineering, Science, and Technology</t>
  </si>
  <si>
    <t>FY13-035</t>
  </si>
  <si>
    <t>2500 Presbury Street</t>
  </si>
  <si>
    <t>FY13-038</t>
  </si>
  <si>
    <t>1818 Warwick Avenue</t>
  </si>
  <si>
    <t>FY13-039</t>
  </si>
  <si>
    <t>Commonwealth Land Title Insurance Company</t>
  </si>
  <si>
    <t>1659 Thomas Avenue</t>
  </si>
  <si>
    <t>Diversified Property Services</t>
  </si>
  <si>
    <t>Ck#12321</t>
  </si>
  <si>
    <t>Refund</t>
  </si>
  <si>
    <t>Cohen and Forman, LLC</t>
  </si>
  <si>
    <t>Ck#9913</t>
  </si>
  <si>
    <t>Ck#2823</t>
  </si>
  <si>
    <t>Ck#98003184</t>
  </si>
  <si>
    <t>Ck#2909</t>
  </si>
  <si>
    <t>Ck#9915</t>
  </si>
  <si>
    <t>1726 N Warwick Ave</t>
  </si>
  <si>
    <t>FY13-040</t>
  </si>
  <si>
    <t>1732 N Warwick Ave</t>
  </si>
  <si>
    <t>Lipman Frizzell &amp; Mitchell LLC</t>
  </si>
  <si>
    <t>LFM-12027YYYY-1</t>
  </si>
  <si>
    <t>1625 Thomas Ave</t>
  </si>
  <si>
    <t>1616 Thomas Ave</t>
  </si>
  <si>
    <t>1805 Thomas Ave</t>
  </si>
  <si>
    <t>1659 Thomas  Ave– Settlement 3/6/13                   </t>
  </si>
  <si>
    <t>1818 Warwick Ave – Settlement 3/6/13</t>
  </si>
  <si>
    <t>1805 Thomas Ave  - Settlement 3/13/13</t>
  </si>
  <si>
    <r>
      <t>1616 &amp; 1625 Thomas Ave. </t>
    </r>
    <r>
      <rPr>
        <sz val="12"/>
        <color indexed="56"/>
        <rFont val="Calibri"/>
        <family val="2"/>
      </rPr>
      <t>-</t>
    </r>
    <r>
      <rPr>
        <sz val="12"/>
        <rFont val="Calibri"/>
        <family val="2"/>
      </rPr>
      <t> Settlement 3/14/13</t>
    </r>
  </si>
  <si>
    <t>1726 &amp; 1732 Warwick Ave – Settlement 3/14/13</t>
  </si>
  <si>
    <t>JA000010</t>
  </si>
  <si>
    <t>FY13-010</t>
  </si>
  <si>
    <t>CSU Refund 12046</t>
  </si>
  <si>
    <t>JA000011</t>
  </si>
  <si>
    <t>FY13-011</t>
  </si>
  <si>
    <t>JA000012</t>
  </si>
  <si>
    <t>JA000013</t>
  </si>
  <si>
    <t>JA000014</t>
  </si>
  <si>
    <t>JA000015</t>
  </si>
  <si>
    <t>JA000016</t>
  </si>
  <si>
    <t>JA000017</t>
  </si>
  <si>
    <t>JA000019</t>
  </si>
  <si>
    <t>JA000018</t>
  </si>
  <si>
    <t>JA000020</t>
  </si>
  <si>
    <t>FY13-012</t>
  </si>
  <si>
    <t>FY13-13</t>
  </si>
  <si>
    <t>FY13-014</t>
  </si>
  <si>
    <t>JA000021</t>
  </si>
  <si>
    <t>FY13-015</t>
  </si>
  <si>
    <t>JA000022</t>
  </si>
  <si>
    <t>FY13-016</t>
  </si>
  <si>
    <t>FY13-017</t>
  </si>
  <si>
    <t>JA000023</t>
  </si>
  <si>
    <t>JA000024</t>
  </si>
  <si>
    <t>FY13-018</t>
  </si>
  <si>
    <t>FY13-019</t>
  </si>
  <si>
    <t>JA000025</t>
  </si>
  <si>
    <t>Stop payment CSU 10008</t>
  </si>
  <si>
    <t>JA000026</t>
  </si>
  <si>
    <t>JA000027</t>
  </si>
  <si>
    <t>JA000028</t>
  </si>
  <si>
    <t>FY13-020</t>
  </si>
  <si>
    <t>JA000029</t>
  </si>
  <si>
    <t>JA000030</t>
  </si>
  <si>
    <t>JA000031</t>
  </si>
  <si>
    <t>JA000032</t>
  </si>
  <si>
    <t>FY13-021</t>
  </si>
  <si>
    <t>FY13-022</t>
  </si>
  <si>
    <t>JA000033</t>
  </si>
  <si>
    <t>JA000034</t>
  </si>
  <si>
    <t>JA000035</t>
  </si>
  <si>
    <t>JA000036</t>
  </si>
  <si>
    <t>JA000037</t>
  </si>
  <si>
    <t>JA000038</t>
  </si>
  <si>
    <t>JA000039</t>
  </si>
  <si>
    <t>JA000040</t>
  </si>
  <si>
    <t>FY13-023</t>
  </si>
  <si>
    <t>FY13-024</t>
  </si>
  <si>
    <t>JA000041</t>
  </si>
  <si>
    <t>JA000042</t>
  </si>
  <si>
    <t>JA000043</t>
  </si>
  <si>
    <t>JA000044</t>
  </si>
  <si>
    <t>FY13-025</t>
  </si>
  <si>
    <t>FY13-026</t>
  </si>
  <si>
    <t>JA000045</t>
  </si>
  <si>
    <t>JA000046</t>
  </si>
  <si>
    <t>FY13-027</t>
  </si>
  <si>
    <t>FY13-028</t>
  </si>
  <si>
    <t>JA000049/54</t>
  </si>
  <si>
    <t>JA000048</t>
  </si>
  <si>
    <t>FY13-029</t>
  </si>
  <si>
    <t>FY13-030</t>
  </si>
  <si>
    <t>JA000050</t>
  </si>
  <si>
    <t>JA000051</t>
  </si>
  <si>
    <t>JA000052</t>
  </si>
  <si>
    <t>JA000054</t>
  </si>
  <si>
    <t>FY13-031</t>
  </si>
  <si>
    <t>FY13-032</t>
  </si>
  <si>
    <t>JA000055</t>
  </si>
  <si>
    <t>JA000056</t>
  </si>
  <si>
    <t>JA000057</t>
  </si>
  <si>
    <t>JA000058</t>
  </si>
  <si>
    <t>JA000059</t>
  </si>
  <si>
    <t xml:space="preserve">CSU12046  Refund </t>
  </si>
  <si>
    <t>UMCP10045 Correction</t>
  </si>
  <si>
    <t>JA000060</t>
  </si>
  <si>
    <t>JA000061</t>
  </si>
  <si>
    <t>JA000062</t>
  </si>
  <si>
    <t>JA000063</t>
  </si>
  <si>
    <t>JA000064</t>
  </si>
  <si>
    <t>JA000065</t>
  </si>
  <si>
    <t>FY13-036</t>
  </si>
  <si>
    <t>FY13-037</t>
  </si>
  <si>
    <t>JA000066</t>
  </si>
  <si>
    <t>JA000067</t>
  </si>
  <si>
    <t>JA000068</t>
  </si>
  <si>
    <t>FY13-041</t>
  </si>
  <si>
    <t>FY13-042</t>
  </si>
  <si>
    <t>FY13-043</t>
  </si>
  <si>
    <t>FY13-044</t>
  </si>
  <si>
    <t>FY13-045</t>
  </si>
  <si>
    <t>JA000069</t>
  </si>
  <si>
    <t>JA000070</t>
  </si>
  <si>
    <t>JA000071</t>
  </si>
  <si>
    <t>JA000072</t>
  </si>
  <si>
    <t>FY13-046</t>
  </si>
  <si>
    <t>FY13-047</t>
  </si>
  <si>
    <t>FY13-048</t>
  </si>
  <si>
    <t>FY13-049</t>
  </si>
  <si>
    <t>FY13-050</t>
  </si>
  <si>
    <t>FY13-051</t>
  </si>
  <si>
    <t>FY13-052</t>
  </si>
  <si>
    <t>FY13-053</t>
  </si>
  <si>
    <t>JA000073</t>
  </si>
  <si>
    <t>FY13-054</t>
  </si>
  <si>
    <t>JA000074</t>
  </si>
  <si>
    <t>JA000084</t>
  </si>
  <si>
    <t>JA000076</t>
  </si>
  <si>
    <t>JA000077</t>
  </si>
  <si>
    <t>JA000078</t>
  </si>
  <si>
    <t>JA000079</t>
  </si>
  <si>
    <t>JA000080</t>
  </si>
  <si>
    <t>JA000081</t>
  </si>
  <si>
    <t>JA000082</t>
  </si>
  <si>
    <t>JA000083</t>
  </si>
  <si>
    <t>FY13-055</t>
  </si>
  <si>
    <t>JA000085</t>
  </si>
  <si>
    <t>FY13-056</t>
  </si>
  <si>
    <t>JA000086</t>
  </si>
  <si>
    <t>FY13-057</t>
  </si>
  <si>
    <t>FY13-058</t>
  </si>
  <si>
    <t>JA000087</t>
  </si>
  <si>
    <t>JA000088</t>
  </si>
  <si>
    <t>JA000089</t>
  </si>
  <si>
    <t>JA000090</t>
  </si>
  <si>
    <t>JA000091</t>
  </si>
  <si>
    <t>FY13-059</t>
  </si>
  <si>
    <t>JA000092</t>
  </si>
  <si>
    <t>FY13-060</t>
  </si>
  <si>
    <t>FY13-061</t>
  </si>
  <si>
    <t xml:space="preserve"> </t>
  </si>
  <si>
    <t>Total  FY24 Paygo</t>
  </si>
  <si>
    <t>UMES Agricultural Research Education Center</t>
  </si>
  <si>
    <t>UMES Agricultural Research Education Center (CE)</t>
  </si>
  <si>
    <t xml:space="preserve">UMES Agricultural Research Education Center </t>
  </si>
  <si>
    <t>FY2024 Paygo Funding</t>
  </si>
  <si>
    <t>PG24-001</t>
  </si>
  <si>
    <t xml:space="preserve">USM Columbus Center Deferred Maintenance </t>
  </si>
  <si>
    <t>USM Columbus Center Deferred Maintenance Total</t>
  </si>
  <si>
    <t>USM Columbus Ctr Deferred Maintenance (Rita Rossi Colwell Center)</t>
  </si>
  <si>
    <t>auhtorized</t>
  </si>
  <si>
    <t>remaining bal to receive</t>
  </si>
  <si>
    <t>08-7767201-3772</t>
  </si>
  <si>
    <t>received (doc# 13090631 08-7767201-4938)</t>
  </si>
  <si>
    <t xml:space="preserve">received - doc# 13361463 </t>
  </si>
  <si>
    <t>Henry Adams, LLC</t>
  </si>
  <si>
    <t>1-GM 5/15/24 ($881,907-Henry Adams)</t>
  </si>
  <si>
    <t>USM (UMBC)</t>
  </si>
  <si>
    <t>16274 / 16142</t>
  </si>
  <si>
    <t>PG24-002(1)</t>
  </si>
  <si>
    <t>PG24-002(2)</t>
  </si>
  <si>
    <t>j. Vinton Schafer</t>
  </si>
  <si>
    <t>01</t>
  </si>
  <si>
    <t>02</t>
  </si>
  <si>
    <t>03</t>
  </si>
  <si>
    <t>04</t>
  </si>
  <si>
    <t>10/23/2024</t>
  </si>
  <si>
    <t>SIR-00000780</t>
  </si>
  <si>
    <t>J. Vinton Schafer</t>
  </si>
  <si>
    <t>05</t>
  </si>
  <si>
    <t>06</t>
  </si>
  <si>
    <t>07</t>
  </si>
  <si>
    <t>PG24-003(1)</t>
  </si>
  <si>
    <t>PG24-003(2)</t>
  </si>
  <si>
    <t>PG24-003(1)(2)</t>
  </si>
  <si>
    <t>UMBC_USM Total</t>
  </si>
  <si>
    <t>SIR-00002306</t>
  </si>
  <si>
    <t>PG24-004(1)(2)(3)(4)</t>
  </si>
  <si>
    <t>PG24-004(1)</t>
  </si>
  <si>
    <t>PG24-004(2)</t>
  </si>
  <si>
    <t>PG24-004(3)</t>
  </si>
  <si>
    <t>PG24-004(4)</t>
  </si>
  <si>
    <t>FST-HEA, LLC</t>
  </si>
  <si>
    <t>R7024Z-279-1/2</t>
  </si>
  <si>
    <t>16724/16679</t>
  </si>
  <si>
    <t>Complete Commissioning</t>
  </si>
  <si>
    <t>06/7/05/8</t>
  </si>
  <si>
    <t>353605/353626</t>
  </si>
  <si>
    <t>SIR-00002994</t>
  </si>
  <si>
    <t>duplicate</t>
  </si>
  <si>
    <t>PG24-005</t>
  </si>
  <si>
    <t>UMES</t>
  </si>
  <si>
    <t>UMCP Reimbursement</t>
  </si>
  <si>
    <t>Ltr Dtd 05/15/25</t>
  </si>
  <si>
    <t>JRN-016459</t>
  </si>
  <si>
    <t>PG24-006(1)</t>
  </si>
  <si>
    <t>PG24-006(2)</t>
  </si>
  <si>
    <t>PG24-006(3)</t>
  </si>
  <si>
    <t>PG24-006(1)(2)(3)</t>
  </si>
  <si>
    <t>SIR-00005964</t>
  </si>
  <si>
    <t>R7024Z-276-2(3/4)</t>
  </si>
  <si>
    <t>PF24-007(1)</t>
  </si>
  <si>
    <t>PF24-007(2)</t>
  </si>
  <si>
    <t>PG24-007(1)(2)</t>
  </si>
  <si>
    <t>05 06 07</t>
  </si>
  <si>
    <t>Return Duplicate Reimb Requests PG24-003(1) ( J Vinton)</t>
  </si>
  <si>
    <t>Return Duplicate Payment PG24-003(1)</t>
  </si>
  <si>
    <t>CIV-00027121</t>
  </si>
  <si>
    <t>FY25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</si>
</sst>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&quot;$&quot;#,##0.00"/>
  </numFmts>
  <fonts count="18" x14ac:knownFonts="1">
    <font>
      <sz val="10"/>
      <name val="Arial"/>
      <charset val="204"/>
    </font>
    <font>
      <sz val="10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sz val="10"/>
      <color indexed="62"/>
      <name val="Arial"/>
      <family val="2"/>
      <charset val="204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Calibri"/>
      <family val="2"/>
    </font>
    <font>
      <sz val="12"/>
      <color indexed="56"/>
      <name val="Calibri"/>
      <family val="2"/>
    </font>
    <font>
      <sz val="8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sz val="11.5"/>
      <name val="Times New Roman"/>
      <family val="1"/>
    </font>
    <font>
      <sz val="8"/>
      <name val="Arial"/>
      <family val="2"/>
    </font>
    <font>
      <sz val="11.5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</cellStyleXfs>
  <cellXfs count="139">
    <xf numFmtId="0" fontId="0" fillId="0" borderId="0" xfId="0"/>
    <xf numFmtId="40" fontId="0" fillId="0" borderId="0" xfId="0" applyNumberFormat="1"/>
    <xf numFmtId="164" fontId="0" fillId="0" borderId="0" xfId="0" applyNumberFormat="1" applyAlignment="1">
      <alignment horizontal="center"/>
    </xf>
    <xf numFmtId="40" fontId="0" fillId="0" borderId="0" xfId="0" applyNumberFormat="1" applyAlignment="1">
      <alignment horizontal="center"/>
    </xf>
    <xf numFmtId="40" fontId="5" fillId="0" borderId="0" xfId="0" applyNumberFormat="1" applyFont="1" applyAlignment="1">
      <alignment horizontal="center"/>
    </xf>
    <xf numFmtId="40" fontId="0" fillId="0" borderId="0" xfId="0" applyNumberFormat="1" applyAlignment="1">
      <alignment horizontal="right"/>
    </xf>
    <xf numFmtId="40" fontId="0" fillId="0" borderId="0" xfId="0" applyNumberFormat="1" applyAlignment="1">
      <alignment vertical="center"/>
    </xf>
    <xf numFmtId="0" fontId="8" fillId="0" borderId="0" xfId="0" applyFont="1"/>
    <xf numFmtId="164" fontId="1" fillId="0" borderId="0" xfId="0" applyNumberFormat="1" applyFont="1" applyAlignment="1">
      <alignment horizontal="left" vertical="top" wrapText="1"/>
    </xf>
    <xf numFmtId="165" fontId="0" fillId="0" borderId="0" xfId="0" applyNumberFormat="1"/>
    <xf numFmtId="0" fontId="14" fillId="0" borderId="0" xfId="0" applyFont="1" applyAlignment="1">
      <alignment vertical="top"/>
    </xf>
    <xf numFmtId="0" fontId="1" fillId="0" borderId="0" xfId="0" applyFont="1" applyAlignment="1">
      <alignment vertical="top"/>
    </xf>
    <xf numFmtId="4" fontId="0" fillId="0" borderId="0" xfId="0" applyNumberFormat="1" applyAlignment="1">
      <alignment vertical="top"/>
    </xf>
    <xf numFmtId="0" fontId="1" fillId="0" borderId="0" xfId="0" quotePrefix="1" applyFont="1" applyAlignment="1">
      <alignment horizontal="center"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4" fontId="1" fillId="0" borderId="0" xfId="0" applyNumberFormat="1" applyFont="1" applyAlignment="1">
      <alignment vertical="top"/>
    </xf>
    <xf numFmtId="4" fontId="0" fillId="0" borderId="0" xfId="1" applyNumberFormat="1" applyFont="1" applyAlignment="1">
      <alignment vertical="top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4" fontId="0" fillId="0" borderId="0" xfId="0" applyNumberFormat="1" applyAlignment="1">
      <alignment horizontal="right" vertical="top"/>
    </xf>
    <xf numFmtId="40" fontId="0" fillId="0" borderId="0" xfId="0" applyNumberFormat="1" applyAlignment="1">
      <alignment horizontal="center" vertical="top"/>
    </xf>
    <xf numFmtId="40" fontId="0" fillId="0" borderId="0" xfId="0" applyNumberFormat="1" applyAlignment="1">
      <alignment vertical="top"/>
    </xf>
    <xf numFmtId="4" fontId="0" fillId="0" borderId="0" xfId="1" applyNumberFormat="1" applyFont="1" applyAlignment="1">
      <alignment horizontal="right" vertical="top"/>
    </xf>
    <xf numFmtId="4" fontId="0" fillId="0" borderId="0" xfId="1" applyNumberFormat="1" applyFont="1" applyAlignment="1">
      <alignment horizontal="left" vertical="top"/>
    </xf>
    <xf numFmtId="40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13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40" fontId="3" fillId="0" borderId="2" xfId="0" applyNumberFormat="1" applyFont="1" applyBorder="1" applyAlignment="1">
      <alignment horizontal="center" vertical="top"/>
    </xf>
    <xf numFmtId="40" fontId="3" fillId="0" borderId="3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40" fontId="3" fillId="0" borderId="5" xfId="0" applyNumberFormat="1" applyFont="1" applyBorder="1" applyAlignment="1">
      <alignment horizontal="center" vertical="top"/>
    </xf>
    <xf numFmtId="40" fontId="3" fillId="0" borderId="6" xfId="0" applyNumberFormat="1" applyFont="1" applyBorder="1" applyAlignment="1">
      <alignment horizontal="center" vertical="top"/>
    </xf>
    <xf numFmtId="40" fontId="3" fillId="0" borderId="6" xfId="0" quotePrefix="1" applyNumberFormat="1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40" fontId="3" fillId="0" borderId="8" xfId="0" applyNumberFormat="1" applyFont="1" applyBorder="1" applyAlignment="1">
      <alignment horizontal="center" vertical="top"/>
    </xf>
    <xf numFmtId="40" fontId="3" fillId="0" borderId="9" xfId="0" applyNumberFormat="1" applyFont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10" xfId="0" applyFill="1" applyBorder="1" applyAlignment="1">
      <alignment vertical="top"/>
    </xf>
    <xf numFmtId="40" fontId="0" fillId="3" borderId="10" xfId="0" applyNumberFormat="1" applyFill="1" applyBorder="1" applyAlignment="1">
      <alignment vertical="top"/>
    </xf>
    <xf numFmtId="164" fontId="0" fillId="0" borderId="0" xfId="0" applyNumberFormat="1" applyAlignment="1">
      <alignment horizontal="right" vertical="top"/>
    </xf>
    <xf numFmtId="14" fontId="0" fillId="0" borderId="0" xfId="0" applyNumberFormat="1" applyAlignment="1">
      <alignment vertical="top"/>
    </xf>
    <xf numFmtId="164" fontId="1" fillId="0" borderId="0" xfId="0" applyNumberFormat="1" applyFont="1" applyAlignment="1">
      <alignment horizontal="right" vertical="top"/>
    </xf>
    <xf numFmtId="43" fontId="0" fillId="0" borderId="0" xfId="1" applyFont="1" applyAlignment="1">
      <alignment vertical="top"/>
    </xf>
    <xf numFmtId="16" fontId="0" fillId="0" borderId="0" xfId="0" applyNumberFormat="1" applyAlignment="1">
      <alignment horizontal="right" vertical="top"/>
    </xf>
    <xf numFmtId="14" fontId="1" fillId="0" borderId="0" xfId="0" applyNumberFormat="1" applyFont="1" applyAlignment="1">
      <alignment horizontal="right" vertical="top"/>
    </xf>
    <xf numFmtId="40" fontId="1" fillId="0" borderId="0" xfId="0" applyNumberFormat="1" applyFont="1" applyAlignment="1">
      <alignment horizontal="center" vertical="top"/>
    </xf>
    <xf numFmtId="4" fontId="14" fillId="0" borderId="0" xfId="0" applyNumberFormat="1" applyFont="1" applyAlignment="1">
      <alignment vertical="top"/>
    </xf>
    <xf numFmtId="4" fontId="16" fillId="0" borderId="0" xfId="0" applyNumberFormat="1" applyFont="1" applyAlignment="1">
      <alignment vertical="top"/>
    </xf>
    <xf numFmtId="0" fontId="16" fillId="0" borderId="0" xfId="0" applyFont="1" applyAlignment="1">
      <alignment vertical="top"/>
    </xf>
    <xf numFmtId="165" fontId="16" fillId="0" borderId="0" xfId="0" applyNumberFormat="1" applyFont="1" applyAlignment="1">
      <alignment horizontal="center" vertical="top"/>
    </xf>
    <xf numFmtId="165" fontId="16" fillId="0" borderId="0" xfId="0" applyNumberFormat="1" applyFont="1" applyAlignment="1">
      <alignment vertical="top"/>
    </xf>
    <xf numFmtId="40" fontId="0" fillId="4" borderId="10" xfId="0" applyNumberFormat="1" applyFill="1" applyBorder="1" applyAlignment="1">
      <alignment vertical="top"/>
    </xf>
    <xf numFmtId="0" fontId="0" fillId="0" borderId="0" xfId="0" quotePrefix="1" applyAlignment="1">
      <alignment horizontal="center" vertical="top"/>
    </xf>
    <xf numFmtId="0" fontId="1" fillId="4" borderId="10" xfId="0" applyFont="1" applyFill="1" applyBorder="1" applyAlignment="1">
      <alignment horizontal="left" vertical="top"/>
    </xf>
    <xf numFmtId="0" fontId="4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164" fontId="0" fillId="0" borderId="0" xfId="0" applyNumberFormat="1" applyAlignment="1">
      <alignment vertical="top"/>
    </xf>
    <xf numFmtId="0" fontId="0" fillId="2" borderId="3" xfId="0" applyFill="1" applyBorder="1" applyAlignment="1">
      <alignment horizontal="center" vertical="top"/>
    </xf>
    <xf numFmtId="0" fontId="1" fillId="2" borderId="2" xfId="0" quotePrefix="1" applyFont="1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1" fontId="3" fillId="2" borderId="2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164" fontId="0" fillId="2" borderId="2" xfId="0" applyNumberFormat="1" applyFill="1" applyBorder="1" applyAlignment="1">
      <alignment horizontal="center" vertical="top"/>
    </xf>
    <xf numFmtId="4" fontId="1" fillId="2" borderId="2" xfId="0" applyNumberFormat="1" applyFont="1" applyFill="1" applyBorder="1" applyAlignment="1">
      <alignment horizontal="center" vertical="top"/>
    </xf>
    <xf numFmtId="4" fontId="0" fillId="2" borderId="2" xfId="1" applyNumberFormat="1" applyFon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0" fillId="2" borderId="8" xfId="0" applyFill="1" applyBorder="1" applyAlignment="1">
      <alignment horizontal="center" vertical="top"/>
    </xf>
    <xf numFmtId="1" fontId="3" fillId="2" borderId="8" xfId="0" applyNumberFormat="1" applyFont="1" applyFill="1" applyBorder="1" applyAlignment="1">
      <alignment horizontal="center" vertical="top"/>
    </xf>
    <xf numFmtId="164" fontId="0" fillId="2" borderId="8" xfId="0" applyNumberFormat="1" applyFill="1" applyBorder="1" applyAlignment="1">
      <alignment horizontal="center" vertical="top"/>
    </xf>
    <xf numFmtId="4" fontId="1" fillId="2" borderId="8" xfId="0" applyNumberFormat="1" applyFont="1" applyFill="1" applyBorder="1" applyAlignment="1">
      <alignment horizontal="center" vertical="top"/>
    </xf>
    <xf numFmtId="4" fontId="0" fillId="2" borderId="8" xfId="1" applyNumberFormat="1" applyFont="1" applyFill="1" applyBorder="1" applyAlignment="1">
      <alignment horizontal="center" vertical="top"/>
    </xf>
    <xf numFmtId="43" fontId="3" fillId="0" borderId="0" xfId="1" applyFont="1" applyAlignment="1">
      <alignment horizontal="center" vertical="top"/>
    </xf>
    <xf numFmtId="0" fontId="3" fillId="0" borderId="0" xfId="0" applyFont="1" applyAlignment="1">
      <alignment vertical="top"/>
    </xf>
    <xf numFmtId="43" fontId="3" fillId="0" borderId="0" xfId="1" applyFont="1" applyAlignment="1">
      <alignment vertical="top"/>
    </xf>
    <xf numFmtId="0" fontId="3" fillId="0" borderId="0" xfId="0" quotePrefix="1" applyFont="1" applyAlignment="1">
      <alignment horizontal="center" vertical="top"/>
    </xf>
    <xf numFmtId="0" fontId="3" fillId="0" borderId="10" xfId="0" applyFont="1" applyBorder="1" applyAlignment="1">
      <alignment vertical="top"/>
    </xf>
    <xf numFmtId="43" fontId="3" fillId="0" borderId="10" xfId="1" applyFont="1" applyBorder="1" applyAlignment="1">
      <alignment vertical="top"/>
    </xf>
    <xf numFmtId="43" fontId="3" fillId="0" borderId="10" xfId="1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164" fontId="3" fillId="0" borderId="10" xfId="0" applyNumberFormat="1" applyFont="1" applyBorder="1" applyAlignment="1">
      <alignment horizontal="center" vertical="top"/>
    </xf>
    <xf numFmtId="4" fontId="3" fillId="0" borderId="10" xfId="0" applyNumberFormat="1" applyFont="1" applyBorder="1" applyAlignment="1">
      <alignment vertical="top"/>
    </xf>
    <xf numFmtId="40" fontId="3" fillId="0" borderId="10" xfId="0" applyNumberFormat="1" applyFont="1" applyBorder="1" applyAlignment="1">
      <alignment vertical="top"/>
    </xf>
    <xf numFmtId="0" fontId="1" fillId="0" borderId="0" xfId="0" quotePrefix="1" applyFont="1" applyAlignment="1">
      <alignment vertical="top"/>
    </xf>
    <xf numFmtId="164" fontId="3" fillId="0" borderId="0" xfId="0" applyNumberFormat="1" applyFont="1" applyAlignment="1">
      <alignment vertical="top"/>
    </xf>
    <xf numFmtId="0" fontId="3" fillId="0" borderId="0" xfId="1" applyNumberFormat="1" applyFont="1" applyAlignment="1">
      <alignment horizontal="center" vertical="top"/>
    </xf>
    <xf numFmtId="0" fontId="1" fillId="0" borderId="10" xfId="0" applyFont="1" applyBorder="1" applyAlignment="1">
      <alignment vertical="top"/>
    </xf>
    <xf numFmtId="40" fontId="0" fillId="0" borderId="0" xfId="1" applyNumberFormat="1" applyFont="1" applyAlignment="1">
      <alignment vertical="top"/>
    </xf>
    <xf numFmtId="43" fontId="12" fillId="0" borderId="0" xfId="1" applyFont="1" applyAlignment="1">
      <alignment vertical="top"/>
    </xf>
    <xf numFmtId="14" fontId="0" fillId="0" borderId="0" xfId="0" applyNumberFormat="1"/>
    <xf numFmtId="40" fontId="0" fillId="0" borderId="0" xfId="0" quotePrefix="1" applyNumberFormat="1" applyAlignment="1">
      <alignment vertical="top"/>
    </xf>
    <xf numFmtId="0" fontId="1" fillId="0" borderId="2" xfId="0" applyFont="1" applyBorder="1" applyAlignment="1">
      <alignment horizontal="center" vertical="top"/>
    </xf>
    <xf numFmtId="0" fontId="1" fillId="4" borderId="10" xfId="0" quotePrefix="1" applyFont="1" applyFill="1" applyBorder="1" applyAlignment="1">
      <alignment horizontal="center" vertical="top"/>
    </xf>
    <xf numFmtId="0" fontId="1" fillId="0" borderId="0" xfId="0" quotePrefix="1" applyFont="1" applyAlignment="1">
      <alignment horizontal="left" vertical="top"/>
    </xf>
    <xf numFmtId="0" fontId="1" fillId="3" borderId="10" xfId="0" applyFont="1" applyFill="1" applyBorder="1" applyAlignment="1">
      <alignment vertical="top"/>
    </xf>
    <xf numFmtId="40" fontId="1" fillId="3" borderId="10" xfId="0" applyNumberFormat="1" applyFont="1" applyFill="1" applyBorder="1" applyAlignment="1">
      <alignment vertical="top"/>
    </xf>
    <xf numFmtId="0" fontId="1" fillId="0" borderId="0" xfId="0" applyFont="1" applyAlignment="1">
      <alignment horizontal="left"/>
    </xf>
    <xf numFmtId="4" fontId="1" fillId="0" borderId="0" xfId="0" applyNumberFormat="1" applyFont="1" applyAlignment="1">
      <alignment horizontal="center"/>
    </xf>
    <xf numFmtId="40" fontId="1" fillId="0" borderId="0" xfId="1" applyNumberFormat="1" applyFont="1" applyFill="1" applyAlignment="1">
      <alignment horizontal="right"/>
    </xf>
    <xf numFmtId="0" fontId="1" fillId="5" borderId="0" xfId="0" applyFont="1" applyFill="1" applyAlignment="1">
      <alignment horizontal="left"/>
    </xf>
    <xf numFmtId="40" fontId="1" fillId="0" borderId="0" xfId="0" applyNumberFormat="1" applyFont="1" applyAlignment="1">
      <alignment horizontal="center"/>
    </xf>
    <xf numFmtId="40" fontId="1" fillId="0" borderId="0" xfId="0" applyNumberFormat="1" applyFont="1" applyAlignment="1">
      <alignment horizontal="right"/>
    </xf>
    <xf numFmtId="40" fontId="1" fillId="0" borderId="0" xfId="0" applyNumberFormat="1" applyFont="1"/>
    <xf numFmtId="40" fontId="1" fillId="0" borderId="0" xfId="0" applyNumberFormat="1" applyFont="1" applyAlignment="1">
      <alignment horizontal="left"/>
    </xf>
    <xf numFmtId="43" fontId="0" fillId="0" borderId="0" xfId="1" applyFont="1" applyAlignment="1">
      <alignment horizontal="right" vertical="top"/>
    </xf>
    <xf numFmtId="43" fontId="1" fillId="0" borderId="0" xfId="1" applyFont="1" applyAlignment="1">
      <alignment horizontal="right" vertical="top"/>
    </xf>
    <xf numFmtId="40" fontId="0" fillId="0" borderId="0" xfId="0" applyNumberFormat="1" applyAlignment="1">
      <alignment horizontal="right" vertical="top"/>
    </xf>
    <xf numFmtId="40" fontId="1" fillId="0" borderId="0" xfId="0" quotePrefix="1" applyNumberFormat="1" applyFont="1" applyAlignment="1">
      <alignment horizontal="right" vertical="top"/>
    </xf>
    <xf numFmtId="40" fontId="0" fillId="3" borderId="10" xfId="0" applyNumberFormat="1" applyFill="1" applyBorder="1" applyAlignment="1">
      <alignment horizontal="right" vertical="top"/>
    </xf>
    <xf numFmtId="40" fontId="0" fillId="0" borderId="0" xfId="1" applyNumberFormat="1" applyFont="1" applyAlignment="1">
      <alignment horizontal="right" vertical="top"/>
    </xf>
    <xf numFmtId="40" fontId="1" fillId="0" borderId="0" xfId="0" applyNumberFormat="1" applyFont="1" applyAlignment="1">
      <alignment horizontal="right" vertical="top"/>
    </xf>
    <xf numFmtId="40" fontId="0" fillId="0" borderId="0" xfId="0" quotePrefix="1" applyNumberFormat="1" applyAlignment="1">
      <alignment horizontal="right" vertical="top"/>
    </xf>
    <xf numFmtId="43" fontId="0" fillId="0" borderId="0" xfId="1" applyFont="1" applyFill="1" applyAlignment="1">
      <alignment vertical="top"/>
    </xf>
    <xf numFmtId="43" fontId="0" fillId="0" borderId="0" xfId="0" applyNumberFormat="1" applyAlignment="1">
      <alignment vertical="top"/>
    </xf>
    <xf numFmtId="40" fontId="3" fillId="0" borderId="0" xfId="0" applyNumberFormat="1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43" fontId="0" fillId="0" borderId="11" xfId="1" applyFont="1" applyBorder="1" applyAlignment="1">
      <alignment vertical="top"/>
    </xf>
    <xf numFmtId="43" fontId="0" fillId="0" borderId="0" xfId="1" applyFont="1" applyBorder="1" applyAlignment="1">
      <alignment vertical="top"/>
    </xf>
    <xf numFmtId="40" fontId="1" fillId="0" borderId="0" xfId="0" applyNumberFormat="1" applyFont="1" applyAlignment="1">
      <alignment vertical="top"/>
    </xf>
    <xf numFmtId="0" fontId="0" fillId="0" borderId="0" xfId="0" quotePrefix="1" applyAlignment="1">
      <alignment horizontal="right"/>
    </xf>
    <xf numFmtId="4" fontId="0" fillId="6" borderId="0" xfId="1" applyNumberFormat="1" applyFont="1" applyFill="1" applyAlignment="1">
      <alignment vertical="top"/>
    </xf>
    <xf numFmtId="4" fontId="0" fillId="6" borderId="0" xfId="0" applyNumberFormat="1" applyFill="1" applyAlignment="1">
      <alignment vertical="top"/>
    </xf>
    <xf numFmtId="4" fontId="0" fillId="0" borderId="0" xfId="0" applyNumberFormat="1"/>
    <xf numFmtId="0" fontId="1" fillId="0" borderId="0" xfId="0" applyFont="1"/>
    <xf numFmtId="4" fontId="1" fillId="0" borderId="0" xfId="0" applyNumberFormat="1" applyFont="1"/>
    <xf numFmtId="4" fontId="1" fillId="0" borderId="0" xfId="0" quotePrefix="1" applyNumberFormat="1" applyFont="1"/>
  </cellXfs>
  <cellStyles count="5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3" xfId="4" xr:uid="{B85E6445-0CAE-46A1-ADF4-7A39F6ED88D4}"/>
  </cellStyles>
  <dxfs count="1">
    <dxf>
      <fill>
        <patternFill>
          <bgColor theme="9" tint="0.5999633777886288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914400</xdr:colOff>
      <xdr:row>93</xdr:row>
      <xdr:rowOff>101600</xdr:rowOff>
    </xdr:from>
    <xdr:to>
      <xdr:col>8</xdr:col>
      <xdr:colOff>952500</xdr:colOff>
      <xdr:row>93</xdr:row>
      <xdr:rowOff>101600</xdr:rowOff>
    </xdr:to>
    <xdr:sp macro="" textlink="">
      <xdr:nvSpPr>
        <xdr:cNvPr id="44215" name="Line 1">
          <a:extLst>
            <a:ext uri="{FF2B5EF4-FFF2-40B4-BE49-F238E27FC236}">
              <a16:creationId xmlns:a16="http://schemas.microsoft.com/office/drawing/2014/main" id="{02E1B7C7-1D9B-5C4E-917D-A6B66614C55A}"/>
            </a:ext>
          </a:extLst>
        </xdr:cNvPr>
        <xdr:cNvSpPr>
          <a:spLocks noChangeShapeType="1"/>
        </xdr:cNvSpPr>
      </xdr:nvSpPr>
      <xdr:spPr bwMode="auto">
        <a:xfrm>
          <a:off x="13042900" y="177800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456"/>
  <sheetViews>
    <sheetView tabSelected="1" zoomScale="120" zoomScaleNormal="120" workbookViewId="0">
      <pane xSplit="3" ySplit="6" topLeftCell="E7" activePane="bottomRight" state="frozen"/>
      <selection pane="topRight" activeCell="D1" sqref="D1"/>
      <selection pane="bottomLeft" activeCell="A6" sqref="A6"/>
      <selection pane="bottomRight" activeCell="H15" sqref="H15"/>
    </sheetView>
  </sheetViews>
  <sheetFormatPr defaultColWidth="8.85546875" defaultRowHeight="12.75" x14ac:dyDescent="0.2"/>
  <cols>
    <col min="1" max="1" width="10.42578125" style="16" customWidth="1"/>
    <col min="2" max="2" width="15.7109375" style="16" customWidth="1"/>
    <col min="3" max="3" width="15.28515625" style="14" customWidth="1"/>
    <col min="4" max="4" width="57.7109375" style="14" customWidth="1"/>
    <col min="5" max="5" width="17.7109375" style="23" customWidth="1"/>
    <col min="6" max="6" width="18.140625" style="119" customWidth="1"/>
    <col min="7" max="7" width="15" style="23" customWidth="1"/>
    <col min="8" max="8" width="19.7109375" style="14" customWidth="1"/>
    <col min="9" max="9" width="15" style="14" bestFit="1" customWidth="1"/>
    <col min="10" max="10" width="11.7109375" style="14" bestFit="1" customWidth="1"/>
    <col min="11" max="16384" width="8.85546875" style="14"/>
  </cols>
  <sheetData>
    <row r="1" spans="1:8" ht="12" customHeight="1" x14ac:dyDescent="0.2"/>
    <row r="2" spans="1:8" ht="12" customHeight="1" x14ac:dyDescent="0.2">
      <c r="A2" s="28" t="s">
        <v>212</v>
      </c>
    </row>
    <row r="3" spans="1:8" ht="13.5" thickBot="1" x14ac:dyDescent="0.25"/>
    <row r="4" spans="1:8" ht="13.5" thickTop="1" x14ac:dyDescent="0.2">
      <c r="A4" s="29"/>
      <c r="B4" s="30" t="s">
        <v>207</v>
      </c>
      <c r="C4" s="31"/>
      <c r="D4" s="104"/>
      <c r="E4" s="32" t="s">
        <v>208</v>
      </c>
      <c r="F4" s="32" t="s">
        <v>0</v>
      </c>
      <c r="G4" s="33" t="s">
        <v>1</v>
      </c>
      <c r="H4" s="33" t="s">
        <v>2</v>
      </c>
    </row>
    <row r="5" spans="1:8" ht="14.25" customHeight="1" x14ac:dyDescent="0.2">
      <c r="A5" s="34" t="s">
        <v>3</v>
      </c>
      <c r="B5" s="35" t="s">
        <v>4</v>
      </c>
      <c r="C5" s="36" t="s">
        <v>5</v>
      </c>
      <c r="D5" s="35" t="s">
        <v>6</v>
      </c>
      <c r="E5" s="37" t="s">
        <v>7</v>
      </c>
      <c r="F5" s="37" t="s">
        <v>8</v>
      </c>
      <c r="G5" s="38" t="s">
        <v>9</v>
      </c>
      <c r="H5" s="39" t="s">
        <v>10</v>
      </c>
    </row>
    <row r="6" spans="1:8" ht="13.5" thickBot="1" x14ac:dyDescent="0.25">
      <c r="A6" s="40" t="s">
        <v>11</v>
      </c>
      <c r="B6" s="41" t="s">
        <v>12</v>
      </c>
      <c r="C6" s="42" t="s">
        <v>13</v>
      </c>
      <c r="D6" s="43"/>
      <c r="E6" s="44" t="s">
        <v>14</v>
      </c>
      <c r="F6" s="44" t="s">
        <v>14</v>
      </c>
      <c r="G6" s="45" t="s">
        <v>275</v>
      </c>
      <c r="H6" s="45" t="s">
        <v>16</v>
      </c>
    </row>
    <row r="7" spans="1:8" ht="13.5" thickTop="1" x14ac:dyDescent="0.2">
      <c r="A7" s="16">
        <v>24</v>
      </c>
      <c r="C7" s="96" t="s">
        <v>219</v>
      </c>
      <c r="D7" s="11" t="s">
        <v>211</v>
      </c>
      <c r="E7" s="23">
        <f>UMES!D10</f>
        <v>12628000</v>
      </c>
      <c r="F7" s="119">
        <f>UMES!K10</f>
        <v>68026.13</v>
      </c>
      <c r="G7" s="23">
        <f>F7</f>
        <v>68026.13</v>
      </c>
      <c r="H7" s="23">
        <f>E7-F7</f>
        <v>12559973.869999999</v>
      </c>
    </row>
    <row r="8" spans="1:8" x14ac:dyDescent="0.2">
      <c r="A8" s="16">
        <v>24</v>
      </c>
      <c r="C8" s="96" t="s">
        <v>219</v>
      </c>
      <c r="D8" s="11" t="s">
        <v>214</v>
      </c>
      <c r="E8" s="23">
        <f>USM_UMBC!D35</f>
        <v>4934000</v>
      </c>
      <c r="F8" s="119">
        <f>USM_UMBC!K35</f>
        <v>2777013.37</v>
      </c>
      <c r="G8" s="23">
        <f>F8</f>
        <v>2777013.37</v>
      </c>
      <c r="H8" s="23">
        <f>E8-F8</f>
        <v>2156986.63</v>
      </c>
    </row>
    <row r="10" spans="1:8" ht="15.75" customHeight="1" thickBot="1" x14ac:dyDescent="0.25">
      <c r="A10" s="46" t="s">
        <v>17</v>
      </c>
      <c r="B10" s="46"/>
      <c r="C10" s="47"/>
      <c r="D10" s="47"/>
      <c r="E10" s="48">
        <f>SUM(E7:E9)</f>
        <v>17562000</v>
      </c>
      <c r="F10" s="121">
        <f>SUM(F7:F9)</f>
        <v>2845039.5</v>
      </c>
      <c r="G10" s="48">
        <f>SUM(G7:G9)</f>
        <v>2845039.5</v>
      </c>
      <c r="H10" s="48">
        <f>SUM(H7:H9)</f>
        <v>14716960.5</v>
      </c>
    </row>
    <row r="11" spans="1:8" ht="13.5" thickTop="1" x14ac:dyDescent="0.2">
      <c r="D11" s="49"/>
      <c r="E11" s="22"/>
      <c r="F11" s="5">
        <v>0</v>
      </c>
      <c r="G11" s="55"/>
    </row>
    <row r="12" spans="1:8" x14ac:dyDescent="0.2">
      <c r="A12" s="50"/>
      <c r="B12" s="125"/>
      <c r="C12" s="11"/>
      <c r="D12" s="51" t="s">
        <v>213</v>
      </c>
      <c r="E12" s="22"/>
      <c r="F12" s="119">
        <f>F13-F11</f>
        <v>131424.63</v>
      </c>
      <c r="G12" s="131" t="s">
        <v>224</v>
      </c>
    </row>
    <row r="13" spans="1:8" x14ac:dyDescent="0.2">
      <c r="A13" s="128" t="s">
        <v>15</v>
      </c>
      <c r="B13" s="125">
        <f>E10</f>
        <v>17562000</v>
      </c>
      <c r="C13" s="11" t="s">
        <v>217</v>
      </c>
      <c r="E13" s="22"/>
      <c r="F13" s="119">
        <v>131424.63</v>
      </c>
    </row>
    <row r="14" spans="1:8" x14ac:dyDescent="0.2">
      <c r="A14" s="50">
        <v>45378</v>
      </c>
      <c r="B14" s="125">
        <v>13171500</v>
      </c>
      <c r="C14" s="11" t="s">
        <v>220</v>
      </c>
      <c r="D14" s="51" t="s">
        <v>226</v>
      </c>
      <c r="E14" s="22"/>
      <c r="F14" s="119">
        <f>F15-F13</f>
        <v>203336.77000000002</v>
      </c>
      <c r="G14" s="131" t="s">
        <v>224</v>
      </c>
    </row>
    <row r="15" spans="1:8" x14ac:dyDescent="0.2">
      <c r="A15" s="50">
        <v>45442</v>
      </c>
      <c r="B15" s="129">
        <v>4390500</v>
      </c>
      <c r="C15" s="14" t="s">
        <v>221</v>
      </c>
      <c r="D15" s="51"/>
      <c r="E15" s="22"/>
      <c r="F15" s="119">
        <v>334761.40000000002</v>
      </c>
    </row>
    <row r="16" spans="1:8" x14ac:dyDescent="0.2">
      <c r="A16" s="14"/>
      <c r="B16" s="126">
        <f>B13-B14-B15</f>
        <v>0</v>
      </c>
      <c r="C16" s="14" t="s">
        <v>218</v>
      </c>
      <c r="D16" s="51" t="s">
        <v>227</v>
      </c>
      <c r="E16" s="22"/>
      <c r="F16" s="119">
        <f>F17-F15</f>
        <v>424029.75</v>
      </c>
      <c r="G16" s="131" t="s">
        <v>224</v>
      </c>
    </row>
    <row r="17" spans="1:7" x14ac:dyDescent="0.2">
      <c r="A17" s="14"/>
      <c r="B17" s="126"/>
      <c r="D17" s="51"/>
      <c r="E17" s="22"/>
      <c r="F17" s="119">
        <v>758791.15</v>
      </c>
    </row>
    <row r="18" spans="1:7" x14ac:dyDescent="0.2">
      <c r="A18" s="14"/>
      <c r="B18" s="14"/>
      <c r="D18" s="49" t="s">
        <v>241</v>
      </c>
      <c r="E18" s="22"/>
      <c r="F18" s="119">
        <f>F19-F17</f>
        <v>1191578.1799999997</v>
      </c>
      <c r="G18" s="131" t="s">
        <v>224</v>
      </c>
    </row>
    <row r="19" spans="1:7" x14ac:dyDescent="0.2">
      <c r="B19" s="22"/>
      <c r="D19" s="51"/>
      <c r="E19" s="22"/>
      <c r="F19" s="119">
        <v>1950369.3299999998</v>
      </c>
    </row>
    <row r="20" spans="1:7" x14ac:dyDescent="0.2">
      <c r="D20" s="49" t="s">
        <v>244</v>
      </c>
      <c r="E20" s="22"/>
      <c r="F20" s="119">
        <f>F21-F19</f>
        <v>1242296.2300000002</v>
      </c>
      <c r="G20" s="131" t="s">
        <v>224</v>
      </c>
    </row>
    <row r="21" spans="1:7" x14ac:dyDescent="0.2">
      <c r="D21" s="51"/>
      <c r="E21" s="22"/>
      <c r="F21" s="119">
        <v>3192665.56</v>
      </c>
    </row>
    <row r="22" spans="1:7" x14ac:dyDescent="0.2">
      <c r="D22" s="49" t="s">
        <v>257</v>
      </c>
      <c r="E22" s="22"/>
      <c r="F22" s="119">
        <f>F23-F21</f>
        <v>68026.129999999888</v>
      </c>
      <c r="G22" s="23" t="s">
        <v>258</v>
      </c>
    </row>
    <row r="23" spans="1:7" x14ac:dyDescent="0.2">
      <c r="D23" s="51"/>
      <c r="E23" s="22"/>
      <c r="F23" s="119">
        <v>3260691.69</v>
      </c>
    </row>
    <row r="24" spans="1:7" x14ac:dyDescent="0.2">
      <c r="D24" s="49" t="s">
        <v>265</v>
      </c>
      <c r="E24" s="22"/>
      <c r="F24" s="119">
        <f>F25-F23</f>
        <v>388379.25</v>
      </c>
      <c r="G24" s="131" t="s">
        <v>224</v>
      </c>
    </row>
    <row r="25" spans="1:7" x14ac:dyDescent="0.2">
      <c r="D25" s="51"/>
      <c r="E25" s="22"/>
      <c r="F25" s="12">
        <v>3649070.94</v>
      </c>
    </row>
    <row r="26" spans="1:7" x14ac:dyDescent="0.2">
      <c r="D26" s="49" t="s">
        <v>270</v>
      </c>
      <c r="E26" s="22"/>
      <c r="F26" s="119">
        <f>F27-F25</f>
        <v>275097.81000000006</v>
      </c>
      <c r="G26" s="131" t="s">
        <v>224</v>
      </c>
    </row>
    <row r="27" spans="1:7" x14ac:dyDescent="0.2">
      <c r="D27" s="51"/>
      <c r="E27" s="22"/>
      <c r="F27" s="12">
        <v>3924168.75</v>
      </c>
    </row>
    <row r="28" spans="1:7" x14ac:dyDescent="0.2">
      <c r="D28" s="49" t="s">
        <v>273</v>
      </c>
      <c r="E28" s="22"/>
      <c r="F28" s="119">
        <f>F29-F27</f>
        <v>-1079129.25</v>
      </c>
      <c r="G28" s="131" t="s">
        <v>224</v>
      </c>
    </row>
    <row r="29" spans="1:7" x14ac:dyDescent="0.2">
      <c r="D29" s="49"/>
      <c r="E29" s="22"/>
      <c r="F29" s="12">
        <v>2845039.5</v>
      </c>
    </row>
    <row r="30" spans="1:7" x14ac:dyDescent="0.2">
      <c r="D30" s="49"/>
      <c r="E30" s="22"/>
    </row>
    <row r="31" spans="1:7" x14ac:dyDescent="0.2">
      <c r="D31" s="49"/>
      <c r="E31" s="22"/>
    </row>
    <row r="32" spans="1:7" x14ac:dyDescent="0.2">
      <c r="D32" s="49"/>
      <c r="E32" s="22"/>
    </row>
    <row r="33" spans="4:5" x14ac:dyDescent="0.2">
      <c r="D33" s="51"/>
      <c r="E33" s="22"/>
    </row>
    <row r="34" spans="4:5" x14ac:dyDescent="0.2">
      <c r="D34" s="49"/>
      <c r="E34" s="22"/>
    </row>
    <row r="35" spans="4:5" x14ac:dyDescent="0.2">
      <c r="D35" s="51"/>
      <c r="E35" s="22"/>
    </row>
    <row r="36" spans="4:5" x14ac:dyDescent="0.2">
      <c r="D36" s="49"/>
      <c r="E36" s="22"/>
    </row>
    <row r="37" spans="4:5" x14ac:dyDescent="0.2">
      <c r="D37" s="51"/>
      <c r="E37" s="22"/>
    </row>
    <row r="38" spans="4:5" x14ac:dyDescent="0.2">
      <c r="D38" s="49"/>
      <c r="E38" s="22"/>
    </row>
    <row r="39" spans="4:5" x14ac:dyDescent="0.2">
      <c r="D39" s="51"/>
      <c r="E39" s="22"/>
    </row>
    <row r="40" spans="4:5" x14ac:dyDescent="0.2">
      <c r="D40" s="49"/>
      <c r="E40" s="22"/>
    </row>
    <row r="41" spans="4:5" x14ac:dyDescent="0.2">
      <c r="D41" s="51"/>
      <c r="E41" s="22"/>
    </row>
    <row r="42" spans="4:5" x14ac:dyDescent="0.2">
      <c r="D42" s="49"/>
      <c r="E42" s="22"/>
    </row>
    <row r="43" spans="4:5" x14ac:dyDescent="0.2">
      <c r="D43" s="51"/>
      <c r="E43" s="22"/>
    </row>
    <row r="44" spans="4:5" x14ac:dyDescent="0.2">
      <c r="D44" s="49"/>
      <c r="E44" s="22"/>
    </row>
    <row r="45" spans="4:5" x14ac:dyDescent="0.2">
      <c r="D45" s="51"/>
      <c r="E45" s="22"/>
    </row>
    <row r="46" spans="4:5" x14ac:dyDescent="0.2">
      <c r="D46" s="49"/>
      <c r="E46" s="22"/>
    </row>
    <row r="47" spans="4:5" x14ac:dyDescent="0.2">
      <c r="D47" s="51"/>
      <c r="E47" s="22"/>
    </row>
    <row r="48" spans="4:5" x14ac:dyDescent="0.2">
      <c r="D48" s="49"/>
      <c r="E48" s="22"/>
    </row>
    <row r="49" spans="4:5" x14ac:dyDescent="0.2">
      <c r="D49" s="51"/>
      <c r="E49" s="22"/>
    </row>
    <row r="50" spans="4:5" x14ac:dyDescent="0.2">
      <c r="D50" s="49"/>
      <c r="E50" s="22"/>
    </row>
    <row r="51" spans="4:5" x14ac:dyDescent="0.2">
      <c r="D51" s="51"/>
      <c r="E51" s="22"/>
    </row>
    <row r="52" spans="4:5" x14ac:dyDescent="0.2">
      <c r="D52" s="49"/>
      <c r="E52" s="22"/>
    </row>
    <row r="53" spans="4:5" x14ac:dyDescent="0.2">
      <c r="D53" s="51"/>
      <c r="E53" s="22"/>
    </row>
    <row r="54" spans="4:5" x14ac:dyDescent="0.2">
      <c r="D54" s="49"/>
      <c r="E54" s="22"/>
    </row>
    <row r="55" spans="4:5" x14ac:dyDescent="0.2">
      <c r="D55" s="51"/>
      <c r="E55" s="22"/>
    </row>
    <row r="56" spans="4:5" x14ac:dyDescent="0.2">
      <c r="D56" s="49"/>
      <c r="E56" s="22"/>
    </row>
    <row r="57" spans="4:5" x14ac:dyDescent="0.2">
      <c r="D57" s="51"/>
      <c r="E57" s="22"/>
    </row>
    <row r="58" spans="4:5" x14ac:dyDescent="0.2">
      <c r="D58" s="49"/>
      <c r="E58" s="22"/>
    </row>
    <row r="59" spans="4:5" x14ac:dyDescent="0.2">
      <c r="D59" s="51"/>
      <c r="E59" s="22"/>
    </row>
    <row r="60" spans="4:5" x14ac:dyDescent="0.2">
      <c r="D60" s="49"/>
      <c r="E60" s="22"/>
    </row>
    <row r="61" spans="4:5" x14ac:dyDescent="0.2">
      <c r="D61" s="49"/>
      <c r="E61" s="22"/>
    </row>
    <row r="62" spans="4:5" x14ac:dyDescent="0.2">
      <c r="D62" s="49"/>
      <c r="E62" s="22"/>
    </row>
    <row r="63" spans="4:5" x14ac:dyDescent="0.2">
      <c r="D63" s="49"/>
      <c r="E63" s="22"/>
    </row>
    <row r="64" spans="4:5" x14ac:dyDescent="0.2">
      <c r="D64" s="49"/>
      <c r="E64" s="22"/>
    </row>
    <row r="65" spans="4:5" x14ac:dyDescent="0.2">
      <c r="D65" s="49"/>
      <c r="E65" s="22"/>
    </row>
    <row r="66" spans="4:5" x14ac:dyDescent="0.2">
      <c r="D66" s="49"/>
      <c r="E66" s="22"/>
    </row>
    <row r="67" spans="4:5" x14ac:dyDescent="0.2">
      <c r="D67" s="49"/>
      <c r="E67" s="22"/>
    </row>
    <row r="68" spans="4:5" x14ac:dyDescent="0.2">
      <c r="D68" s="49"/>
      <c r="E68" s="22"/>
    </row>
    <row r="69" spans="4:5" x14ac:dyDescent="0.2">
      <c r="D69" s="49"/>
      <c r="E69" s="22"/>
    </row>
    <row r="70" spans="4:5" x14ac:dyDescent="0.2">
      <c r="D70" s="49"/>
      <c r="E70" s="22"/>
    </row>
    <row r="71" spans="4:5" x14ac:dyDescent="0.2">
      <c r="D71" s="49"/>
      <c r="E71" s="22"/>
    </row>
    <row r="72" spans="4:5" x14ac:dyDescent="0.2">
      <c r="D72" s="49"/>
      <c r="E72" s="22"/>
    </row>
    <row r="73" spans="4:5" x14ac:dyDescent="0.2">
      <c r="D73" s="51"/>
      <c r="E73" s="22"/>
    </row>
    <row r="74" spans="4:5" x14ac:dyDescent="0.2">
      <c r="D74" s="49"/>
      <c r="E74" s="22"/>
    </row>
    <row r="75" spans="4:5" x14ac:dyDescent="0.2">
      <c r="D75" s="51"/>
      <c r="E75" s="22"/>
    </row>
    <row r="76" spans="4:5" x14ac:dyDescent="0.2">
      <c r="D76" s="49"/>
      <c r="E76" s="22"/>
    </row>
    <row r="77" spans="4:5" x14ac:dyDescent="0.2">
      <c r="D77" s="51"/>
      <c r="E77" s="22"/>
    </row>
    <row r="78" spans="4:5" x14ac:dyDescent="0.2">
      <c r="D78" s="49"/>
      <c r="E78" s="22"/>
    </row>
    <row r="79" spans="4:5" x14ac:dyDescent="0.2">
      <c r="D79" s="51"/>
      <c r="E79" s="22"/>
    </row>
    <row r="80" spans="4:5" x14ac:dyDescent="0.2">
      <c r="D80" s="8"/>
      <c r="E80" s="22"/>
    </row>
    <row r="81" spans="4:5" x14ac:dyDescent="0.2">
      <c r="D81" s="51"/>
      <c r="E81" s="22"/>
    </row>
    <row r="82" spans="4:5" x14ac:dyDescent="0.2">
      <c r="D82" s="49"/>
      <c r="E82" s="22"/>
    </row>
    <row r="83" spans="4:5" x14ac:dyDescent="0.2">
      <c r="D83" s="51"/>
      <c r="E83" s="22"/>
    </row>
    <row r="84" spans="4:5" x14ac:dyDescent="0.2">
      <c r="D84" s="49"/>
      <c r="E84" s="22"/>
    </row>
    <row r="85" spans="4:5" x14ac:dyDescent="0.2">
      <c r="D85" s="51"/>
      <c r="E85" s="22"/>
    </row>
    <row r="86" spans="4:5" x14ac:dyDescent="0.2">
      <c r="D86" s="49"/>
      <c r="E86" s="22"/>
    </row>
    <row r="87" spans="4:5" x14ac:dyDescent="0.2">
      <c r="D87" s="51"/>
      <c r="E87" s="22"/>
    </row>
    <row r="88" spans="4:5" x14ac:dyDescent="0.2">
      <c r="D88" s="49"/>
      <c r="E88" s="22"/>
    </row>
    <row r="89" spans="4:5" x14ac:dyDescent="0.2">
      <c r="D89" s="51"/>
      <c r="E89" s="22"/>
    </row>
    <row r="90" spans="4:5" x14ac:dyDescent="0.2">
      <c r="D90" s="49"/>
      <c r="E90" s="22"/>
    </row>
    <row r="91" spans="4:5" x14ac:dyDescent="0.2">
      <c r="D91" s="51"/>
      <c r="E91" s="22"/>
    </row>
    <row r="92" spans="4:5" x14ac:dyDescent="0.2">
      <c r="D92" s="49"/>
      <c r="E92" s="22"/>
    </row>
    <row r="93" spans="4:5" x14ac:dyDescent="0.2">
      <c r="D93" s="51"/>
      <c r="E93" s="22"/>
    </row>
    <row r="94" spans="4:5" x14ac:dyDescent="0.2">
      <c r="D94" s="49"/>
      <c r="E94" s="22"/>
    </row>
    <row r="95" spans="4:5" x14ac:dyDescent="0.2">
      <c r="D95" s="51"/>
      <c r="E95" s="22"/>
    </row>
    <row r="96" spans="4:5" x14ac:dyDescent="0.2">
      <c r="D96" s="49"/>
      <c r="E96" s="22"/>
    </row>
    <row r="97" spans="4:5" x14ac:dyDescent="0.2">
      <c r="D97" s="51"/>
      <c r="E97" s="22"/>
    </row>
    <row r="98" spans="4:5" x14ac:dyDescent="0.2">
      <c r="D98" s="49"/>
      <c r="E98" s="22"/>
    </row>
    <row r="99" spans="4:5" x14ac:dyDescent="0.2">
      <c r="D99" s="51"/>
      <c r="E99" s="22"/>
    </row>
    <row r="100" spans="4:5" x14ac:dyDescent="0.2">
      <c r="D100" s="49"/>
      <c r="E100" s="22"/>
    </row>
    <row r="101" spans="4:5" x14ac:dyDescent="0.2">
      <c r="D101" s="51"/>
      <c r="E101" s="22"/>
    </row>
    <row r="102" spans="4:5" x14ac:dyDescent="0.2">
      <c r="D102" s="49"/>
      <c r="E102" s="22"/>
    </row>
    <row r="103" spans="4:5" x14ac:dyDescent="0.2">
      <c r="D103" s="51"/>
      <c r="E103" s="22"/>
    </row>
    <row r="104" spans="4:5" x14ac:dyDescent="0.2">
      <c r="D104" s="49"/>
      <c r="E104" s="22"/>
    </row>
    <row r="105" spans="4:5" x14ac:dyDescent="0.2">
      <c r="D105" s="51"/>
      <c r="E105" s="22"/>
    </row>
    <row r="106" spans="4:5" x14ac:dyDescent="0.2">
      <c r="D106" s="49"/>
      <c r="E106" s="22"/>
    </row>
    <row r="107" spans="4:5" x14ac:dyDescent="0.2">
      <c r="D107" s="51"/>
      <c r="E107" s="22"/>
    </row>
    <row r="108" spans="4:5" x14ac:dyDescent="0.2">
      <c r="E108" s="22"/>
    </row>
    <row r="109" spans="4:5" x14ac:dyDescent="0.2">
      <c r="D109" s="51"/>
      <c r="E109" s="22"/>
    </row>
    <row r="110" spans="4:5" x14ac:dyDescent="0.2">
      <c r="E110" s="22"/>
    </row>
    <row r="111" spans="4:5" x14ac:dyDescent="0.2">
      <c r="D111" s="51"/>
      <c r="E111" s="22"/>
    </row>
    <row r="112" spans="4:5" x14ac:dyDescent="0.2">
      <c r="E112" s="22"/>
    </row>
    <row r="113" spans="4:5" x14ac:dyDescent="0.2">
      <c r="D113" s="51"/>
      <c r="E113" s="22"/>
    </row>
    <row r="114" spans="4:5" x14ac:dyDescent="0.2">
      <c r="E114" s="22"/>
    </row>
    <row r="115" spans="4:5" x14ac:dyDescent="0.2">
      <c r="D115" s="51"/>
      <c r="E115" s="22"/>
    </row>
    <row r="116" spans="4:5" x14ac:dyDescent="0.2">
      <c r="E116" s="22"/>
    </row>
    <row r="117" spans="4:5" x14ac:dyDescent="0.2">
      <c r="D117" s="51"/>
      <c r="E117" s="22"/>
    </row>
    <row r="118" spans="4:5" x14ac:dyDescent="0.2">
      <c r="E118" s="22"/>
    </row>
    <row r="119" spans="4:5" x14ac:dyDescent="0.2">
      <c r="D119" s="51"/>
      <c r="E119" s="22"/>
    </row>
    <row r="120" spans="4:5" x14ac:dyDescent="0.2">
      <c r="E120" s="22"/>
    </row>
    <row r="121" spans="4:5" x14ac:dyDescent="0.2">
      <c r="D121" s="51"/>
      <c r="E121" s="22"/>
    </row>
    <row r="122" spans="4:5" x14ac:dyDescent="0.2">
      <c r="E122" s="22"/>
    </row>
    <row r="123" spans="4:5" x14ac:dyDescent="0.2">
      <c r="D123" s="53"/>
      <c r="E123" s="22"/>
    </row>
    <row r="124" spans="4:5" x14ac:dyDescent="0.2">
      <c r="E124" s="22"/>
    </row>
    <row r="125" spans="4:5" x14ac:dyDescent="0.2">
      <c r="D125" s="53"/>
      <c r="E125" s="22"/>
    </row>
    <row r="126" spans="4:5" x14ac:dyDescent="0.2">
      <c r="E126" s="22"/>
    </row>
    <row r="127" spans="4:5" x14ac:dyDescent="0.2">
      <c r="D127" s="53"/>
      <c r="E127" s="22"/>
    </row>
    <row r="128" spans="4:5" x14ac:dyDescent="0.2">
      <c r="E128" s="22"/>
    </row>
    <row r="129" spans="4:7" x14ac:dyDescent="0.2">
      <c r="D129" s="53"/>
      <c r="E129" s="22"/>
    </row>
    <row r="130" spans="4:7" x14ac:dyDescent="0.2">
      <c r="E130" s="22"/>
    </row>
    <row r="131" spans="4:7" x14ac:dyDescent="0.2">
      <c r="D131" s="20"/>
      <c r="E131" s="22"/>
    </row>
    <row r="132" spans="4:7" x14ac:dyDescent="0.2">
      <c r="E132" s="22"/>
    </row>
    <row r="133" spans="4:7" x14ac:dyDescent="0.2">
      <c r="D133" s="20"/>
      <c r="E133" s="22"/>
      <c r="G133" s="103"/>
    </row>
    <row r="134" spans="4:7" x14ac:dyDescent="0.2">
      <c r="D134" s="20"/>
      <c r="E134" s="22"/>
      <c r="F134" s="122"/>
    </row>
    <row r="135" spans="4:7" x14ac:dyDescent="0.2">
      <c r="D135" s="20"/>
      <c r="E135" s="22"/>
    </row>
    <row r="136" spans="4:7" x14ac:dyDescent="0.2">
      <c r="D136" s="20"/>
      <c r="E136" s="22"/>
    </row>
    <row r="137" spans="4:7" x14ac:dyDescent="0.2">
      <c r="D137" s="20"/>
      <c r="E137" s="22"/>
    </row>
    <row r="138" spans="4:7" x14ac:dyDescent="0.2">
      <c r="D138" s="20"/>
      <c r="E138" s="22"/>
    </row>
    <row r="139" spans="4:7" x14ac:dyDescent="0.2">
      <c r="D139" s="20"/>
      <c r="E139" s="22"/>
    </row>
    <row r="140" spans="4:7" x14ac:dyDescent="0.2">
      <c r="D140" s="20"/>
      <c r="E140" s="22"/>
    </row>
    <row r="141" spans="4:7" x14ac:dyDescent="0.2">
      <c r="D141" s="54"/>
      <c r="E141" s="22"/>
    </row>
    <row r="142" spans="4:7" x14ac:dyDescent="0.2">
      <c r="D142" s="20"/>
      <c r="E142" s="22"/>
    </row>
    <row r="143" spans="4:7" x14ac:dyDescent="0.2">
      <c r="D143" s="54"/>
      <c r="E143" s="22"/>
    </row>
    <row r="144" spans="4:7" x14ac:dyDescent="0.2">
      <c r="D144" s="20"/>
      <c r="E144" s="22"/>
    </row>
    <row r="145" spans="4:7" x14ac:dyDescent="0.2">
      <c r="D145" s="54"/>
      <c r="E145" s="55"/>
      <c r="F145" s="123"/>
    </row>
    <row r="146" spans="4:7" x14ac:dyDescent="0.2">
      <c r="E146" s="22"/>
    </row>
    <row r="147" spans="4:7" x14ac:dyDescent="0.2">
      <c r="D147" s="54"/>
      <c r="E147" s="55"/>
      <c r="F147" s="123"/>
    </row>
    <row r="148" spans="4:7" ht="15" x14ac:dyDescent="0.2">
      <c r="D148" s="10"/>
      <c r="E148" s="56"/>
    </row>
    <row r="149" spans="4:7" ht="14.25" x14ac:dyDescent="0.2">
      <c r="D149" s="54"/>
      <c r="E149" s="57"/>
      <c r="F149" s="123"/>
    </row>
    <row r="150" spans="4:7" ht="14.25" x14ac:dyDescent="0.2">
      <c r="D150" s="58"/>
      <c r="E150" s="59"/>
      <c r="F150" s="123"/>
    </row>
    <row r="151" spans="4:7" ht="14.25" x14ac:dyDescent="0.2">
      <c r="D151" s="54"/>
      <c r="E151" s="60"/>
      <c r="F151" s="123"/>
    </row>
    <row r="152" spans="4:7" ht="14.25" x14ac:dyDescent="0.2">
      <c r="D152" s="58"/>
      <c r="E152" s="59"/>
      <c r="F152" s="123"/>
    </row>
    <row r="153" spans="4:7" ht="14.25" x14ac:dyDescent="0.2">
      <c r="D153" s="54"/>
      <c r="E153" s="57"/>
      <c r="F153" s="123"/>
    </row>
    <row r="154" spans="4:7" ht="14.25" x14ac:dyDescent="0.2">
      <c r="D154" s="58"/>
      <c r="E154" s="59"/>
      <c r="F154" s="123"/>
    </row>
    <row r="155" spans="4:7" x14ac:dyDescent="0.2">
      <c r="D155" s="54"/>
      <c r="E155" s="17"/>
      <c r="F155" s="123"/>
      <c r="G155" s="14"/>
    </row>
    <row r="156" spans="4:7" x14ac:dyDescent="0.2">
      <c r="D156" s="11"/>
      <c r="E156" s="17"/>
      <c r="F156" s="123"/>
      <c r="G156" s="14"/>
    </row>
    <row r="157" spans="4:7" x14ac:dyDescent="0.2">
      <c r="D157" s="54"/>
      <c r="E157" s="17"/>
      <c r="F157" s="123"/>
      <c r="G157" s="14"/>
    </row>
    <row r="158" spans="4:7" x14ac:dyDescent="0.2">
      <c r="D158" s="11"/>
      <c r="E158" s="17"/>
      <c r="F158" s="123"/>
      <c r="G158" s="14"/>
    </row>
    <row r="159" spans="4:7" x14ac:dyDescent="0.2">
      <c r="D159" s="54"/>
      <c r="E159" s="55"/>
      <c r="F159" s="123"/>
    </row>
    <row r="160" spans="4:7" x14ac:dyDescent="0.2">
      <c r="D160" s="11"/>
      <c r="E160" s="55"/>
      <c r="F160" s="123"/>
    </row>
    <row r="161" spans="4:7" x14ac:dyDescent="0.2">
      <c r="D161" s="54"/>
      <c r="E161" s="22"/>
      <c r="F161" s="123"/>
    </row>
    <row r="162" spans="4:7" x14ac:dyDescent="0.2">
      <c r="E162" s="22"/>
    </row>
    <row r="163" spans="4:7" x14ac:dyDescent="0.2">
      <c r="D163" s="54"/>
      <c r="E163" s="18"/>
      <c r="F163" s="123"/>
      <c r="G163" s="18"/>
    </row>
    <row r="164" spans="4:7" x14ac:dyDescent="0.2">
      <c r="E164" s="22"/>
    </row>
    <row r="165" spans="4:7" x14ac:dyDescent="0.2">
      <c r="D165" s="54"/>
      <c r="E165" s="22"/>
      <c r="F165" s="123"/>
    </row>
    <row r="166" spans="4:7" x14ac:dyDescent="0.2">
      <c r="D166" s="11"/>
      <c r="E166" s="12"/>
    </row>
    <row r="167" spans="4:7" x14ac:dyDescent="0.2">
      <c r="D167" s="54"/>
      <c r="E167" s="22"/>
      <c r="F167" s="123"/>
    </row>
    <row r="168" spans="4:7" x14ac:dyDescent="0.2">
      <c r="E168" s="22"/>
    </row>
    <row r="169" spans="4:7" x14ac:dyDescent="0.2">
      <c r="D169" s="54"/>
      <c r="E169" s="22"/>
      <c r="F169" s="123"/>
    </row>
    <row r="170" spans="4:7" x14ac:dyDescent="0.2">
      <c r="E170" s="12"/>
    </row>
    <row r="171" spans="4:7" x14ac:dyDescent="0.2">
      <c r="D171" s="19"/>
      <c r="E171" s="12"/>
      <c r="F171" s="123"/>
      <c r="G171" s="18"/>
    </row>
    <row r="172" spans="4:7" x14ac:dyDescent="0.2">
      <c r="D172" s="11"/>
      <c r="E172" s="18"/>
      <c r="G172" s="18"/>
    </row>
    <row r="173" spans="4:7" x14ac:dyDescent="0.2">
      <c r="D173" s="20"/>
      <c r="E173" s="22"/>
      <c r="F173" s="123"/>
    </row>
    <row r="174" spans="4:7" x14ac:dyDescent="0.2">
      <c r="D174" s="20"/>
      <c r="E174" s="22"/>
    </row>
    <row r="175" spans="4:7" x14ac:dyDescent="0.2">
      <c r="D175" s="20"/>
      <c r="E175" s="22"/>
      <c r="F175" s="123"/>
    </row>
    <row r="176" spans="4:7" x14ac:dyDescent="0.2">
      <c r="E176" s="22"/>
    </row>
    <row r="177" spans="4:7" x14ac:dyDescent="0.2">
      <c r="D177" s="20"/>
      <c r="E177" s="24"/>
      <c r="F177" s="123"/>
      <c r="G177" s="25"/>
    </row>
    <row r="178" spans="4:7" x14ac:dyDescent="0.2">
      <c r="D178" s="11"/>
      <c r="E178" s="17"/>
      <c r="F178" s="123"/>
    </row>
    <row r="179" spans="4:7" x14ac:dyDescent="0.2">
      <c r="D179" s="19"/>
      <c r="E179" s="21"/>
      <c r="F179" s="123"/>
      <c r="G179" s="26"/>
    </row>
    <row r="180" spans="4:7" x14ac:dyDescent="0.2">
      <c r="E180" s="12"/>
      <c r="F180" s="123"/>
      <c r="G180" s="26"/>
    </row>
    <row r="181" spans="4:7" x14ac:dyDescent="0.2">
      <c r="D181" s="19"/>
      <c r="E181" s="26"/>
      <c r="F181" s="123"/>
      <c r="G181" s="26"/>
    </row>
    <row r="182" spans="4:7" x14ac:dyDescent="0.2">
      <c r="E182" s="17"/>
      <c r="F182" s="123"/>
    </row>
    <row r="183" spans="4:7" x14ac:dyDescent="0.2">
      <c r="D183" s="19"/>
      <c r="E183" s="17"/>
      <c r="F183" s="123"/>
    </row>
    <row r="184" spans="4:7" x14ac:dyDescent="0.2">
      <c r="E184" s="22"/>
      <c r="F184" s="123"/>
    </row>
    <row r="185" spans="4:7" x14ac:dyDescent="0.2">
      <c r="D185" s="19"/>
      <c r="E185" s="22"/>
      <c r="F185" s="123"/>
    </row>
    <row r="186" spans="4:7" x14ac:dyDescent="0.2">
      <c r="E186" s="22"/>
      <c r="F186" s="123"/>
    </row>
    <row r="187" spans="4:7" x14ac:dyDescent="0.2">
      <c r="D187" s="19"/>
      <c r="E187" s="22"/>
      <c r="F187" s="123"/>
    </row>
    <row r="188" spans="4:7" x14ac:dyDescent="0.2">
      <c r="E188" s="22"/>
      <c r="F188" s="123"/>
    </row>
    <row r="189" spans="4:7" x14ac:dyDescent="0.2">
      <c r="D189" s="19"/>
      <c r="E189" s="12"/>
      <c r="F189" s="123"/>
      <c r="G189" s="18"/>
    </row>
    <row r="190" spans="4:7" x14ac:dyDescent="0.2">
      <c r="D190" s="19"/>
      <c r="E190" s="12"/>
      <c r="F190" s="120"/>
      <c r="G190" s="18"/>
    </row>
    <row r="191" spans="4:7" x14ac:dyDescent="0.2">
      <c r="D191" s="19"/>
      <c r="E191" s="12"/>
      <c r="F191" s="123"/>
      <c r="G191" s="18"/>
    </row>
    <row r="192" spans="4:7" x14ac:dyDescent="0.2">
      <c r="E192" s="12"/>
      <c r="G192" s="12"/>
    </row>
    <row r="193" spans="2:13" x14ac:dyDescent="0.2">
      <c r="D193" s="19"/>
      <c r="E193" s="12"/>
      <c r="F193" s="123"/>
      <c r="G193" s="18"/>
    </row>
    <row r="194" spans="2:13" x14ac:dyDescent="0.2">
      <c r="E194" s="12"/>
      <c r="G194" s="18"/>
    </row>
    <row r="195" spans="2:13" x14ac:dyDescent="0.2">
      <c r="D195" s="19"/>
      <c r="E195" s="12"/>
      <c r="F195" s="123"/>
      <c r="G195" s="18"/>
    </row>
    <row r="196" spans="2:13" x14ac:dyDescent="0.2">
      <c r="D196" s="11"/>
      <c r="E196" s="12"/>
      <c r="F196" s="123"/>
    </row>
    <row r="197" spans="2:13" x14ac:dyDescent="0.2">
      <c r="D197" s="19"/>
      <c r="E197" s="19"/>
      <c r="F197" s="123"/>
      <c r="G197" s="13"/>
      <c r="H197" s="11"/>
    </row>
    <row r="198" spans="2:13" x14ac:dyDescent="0.2">
      <c r="D198" s="11"/>
      <c r="E198" s="17"/>
      <c r="F198" s="123"/>
      <c r="G198" s="62"/>
      <c r="H198" s="11"/>
      <c r="I198" s="18"/>
    </row>
    <row r="199" spans="2:13" x14ac:dyDescent="0.2">
      <c r="D199" s="19"/>
      <c r="E199" s="19"/>
      <c r="F199" s="123"/>
    </row>
    <row r="200" spans="2:13" x14ac:dyDescent="0.2">
      <c r="E200" s="22"/>
      <c r="F200" s="123"/>
    </row>
    <row r="201" spans="2:13" x14ac:dyDescent="0.2">
      <c r="D201" s="19"/>
      <c r="F201" s="123"/>
    </row>
    <row r="202" spans="2:13" x14ac:dyDescent="0.2">
      <c r="D202" s="11"/>
      <c r="E202" s="16"/>
      <c r="F202" s="123"/>
      <c r="G202" s="18"/>
    </row>
    <row r="203" spans="2:13" x14ac:dyDescent="0.2">
      <c r="D203" s="19"/>
      <c r="E203" s="62"/>
      <c r="F203" s="123"/>
      <c r="H203" s="12"/>
    </row>
    <row r="204" spans="2:13" x14ac:dyDescent="0.2">
      <c r="E204" s="16"/>
      <c r="F204" s="123"/>
      <c r="G204" s="12"/>
    </row>
    <row r="205" spans="2:13" ht="12.75" customHeight="1" x14ac:dyDescent="0.2">
      <c r="B205" s="14"/>
      <c r="C205" s="11"/>
      <c r="D205" s="117"/>
      <c r="E205" s="88"/>
      <c r="F205" s="123"/>
      <c r="H205" s="12"/>
      <c r="I205" s="11"/>
      <c r="L205"/>
      <c r="M205" s="102"/>
    </row>
    <row r="206" spans="2:13" x14ac:dyDescent="0.2">
      <c r="E206" s="22"/>
      <c r="F206" s="123"/>
    </row>
    <row r="207" spans="2:13" x14ac:dyDescent="0.2">
      <c r="D207" s="117"/>
      <c r="E207" s="22"/>
      <c r="F207" s="123"/>
      <c r="H207" s="12"/>
    </row>
    <row r="208" spans="2:13" x14ac:dyDescent="0.2">
      <c r="E208" s="22"/>
      <c r="F208" s="123"/>
    </row>
    <row r="209" spans="4:8" x14ac:dyDescent="0.2">
      <c r="D209" s="117"/>
      <c r="E209" s="12"/>
      <c r="F209" s="123"/>
      <c r="H209" s="12"/>
    </row>
    <row r="210" spans="4:8" x14ac:dyDescent="0.2">
      <c r="D210" s="11"/>
      <c r="E210" s="17"/>
      <c r="F210" s="123"/>
    </row>
    <row r="211" spans="4:8" x14ac:dyDescent="0.2">
      <c r="D211" s="117"/>
      <c r="E211" s="12"/>
      <c r="F211" s="123"/>
      <c r="H211" s="12"/>
    </row>
    <row r="212" spans="4:8" x14ac:dyDescent="0.2">
      <c r="D212" s="11"/>
      <c r="E212" s="12"/>
      <c r="F212" s="120"/>
      <c r="G212" s="18"/>
    </row>
    <row r="213" spans="4:8" x14ac:dyDescent="0.2">
      <c r="D213" s="118"/>
      <c r="E213" s="12"/>
      <c r="F213" s="123"/>
      <c r="H213" s="12"/>
    </row>
    <row r="214" spans="4:8" x14ac:dyDescent="0.2">
      <c r="F214" s="124"/>
      <c r="G214" s="18"/>
    </row>
    <row r="215" spans="4:8" x14ac:dyDescent="0.2">
      <c r="D215" s="118"/>
      <c r="E215" s="12"/>
      <c r="F215" s="123"/>
      <c r="H215" s="12"/>
    </row>
    <row r="216" spans="4:8" x14ac:dyDescent="0.2">
      <c r="F216" s="124"/>
      <c r="G216" s="18"/>
    </row>
    <row r="217" spans="4:8" x14ac:dyDescent="0.2">
      <c r="D217" s="118"/>
      <c r="E217" s="12"/>
      <c r="F217" s="123"/>
      <c r="H217" s="12"/>
    </row>
    <row r="218" spans="4:8" x14ac:dyDescent="0.2">
      <c r="D218" s="11"/>
      <c r="E218" s="12"/>
      <c r="F218" s="120"/>
    </row>
    <row r="219" spans="4:8" x14ac:dyDescent="0.2">
      <c r="D219" s="118"/>
      <c r="E219" s="14"/>
      <c r="F219" s="123"/>
      <c r="H219" s="12"/>
    </row>
    <row r="220" spans="4:8" x14ac:dyDescent="0.2">
      <c r="E220" s="22"/>
      <c r="F220" s="123"/>
    </row>
    <row r="221" spans="4:8" x14ac:dyDescent="0.2">
      <c r="D221" s="118"/>
      <c r="E221" s="22"/>
      <c r="F221" s="123"/>
      <c r="H221" s="12"/>
    </row>
    <row r="222" spans="4:8" x14ac:dyDescent="0.2">
      <c r="F222" s="120"/>
    </row>
    <row r="223" spans="4:8" x14ac:dyDescent="0.2">
      <c r="D223" s="118"/>
      <c r="E223" s="22"/>
      <c r="F223" s="123"/>
      <c r="H223" s="12"/>
    </row>
    <row r="224" spans="4:8" x14ac:dyDescent="0.2">
      <c r="E224" s="22"/>
      <c r="F224" s="123"/>
    </row>
    <row r="225" spans="4:6" x14ac:dyDescent="0.2">
      <c r="D225" s="118"/>
      <c r="E225" s="22"/>
      <c r="F225" s="123"/>
    </row>
    <row r="226" spans="4:6" x14ac:dyDescent="0.2">
      <c r="E226" s="22"/>
      <c r="F226" s="123"/>
    </row>
    <row r="227" spans="4:6" x14ac:dyDescent="0.2">
      <c r="D227" s="118"/>
      <c r="E227" s="22"/>
      <c r="F227" s="123"/>
    </row>
    <row r="228" spans="4:6" x14ac:dyDescent="0.2">
      <c r="E228" s="22"/>
      <c r="F228" s="123"/>
    </row>
    <row r="229" spans="4:6" x14ac:dyDescent="0.2">
      <c r="D229" s="118"/>
      <c r="E229" s="22"/>
      <c r="F229" s="123"/>
    </row>
    <row r="230" spans="4:6" x14ac:dyDescent="0.2">
      <c r="E230" s="22"/>
      <c r="F230" s="123"/>
    </row>
    <row r="231" spans="4:6" x14ac:dyDescent="0.2">
      <c r="D231" s="118"/>
      <c r="E231" s="22"/>
      <c r="F231" s="123"/>
    </row>
    <row r="232" spans="4:6" x14ac:dyDescent="0.2">
      <c r="E232" s="22"/>
      <c r="F232" s="123"/>
    </row>
    <row r="233" spans="4:6" x14ac:dyDescent="0.2">
      <c r="D233" s="118"/>
      <c r="E233" s="22"/>
      <c r="F233" s="123"/>
    </row>
    <row r="234" spans="4:6" x14ac:dyDescent="0.2">
      <c r="E234" s="22"/>
      <c r="F234" s="123"/>
    </row>
    <row r="235" spans="4:6" x14ac:dyDescent="0.2">
      <c r="D235" s="118"/>
      <c r="E235" s="22"/>
      <c r="F235" s="123"/>
    </row>
    <row r="236" spans="4:6" x14ac:dyDescent="0.2">
      <c r="E236" s="22"/>
      <c r="F236" s="123"/>
    </row>
    <row r="237" spans="4:6" x14ac:dyDescent="0.2">
      <c r="D237" s="118"/>
      <c r="E237" s="22"/>
      <c r="F237" s="123"/>
    </row>
    <row r="238" spans="4:6" x14ac:dyDescent="0.2">
      <c r="E238" s="22"/>
      <c r="F238" s="123"/>
    </row>
    <row r="239" spans="4:6" x14ac:dyDescent="0.2">
      <c r="D239" s="118"/>
      <c r="E239" s="22"/>
      <c r="F239" s="123"/>
    </row>
    <row r="240" spans="4:6" x14ac:dyDescent="0.2">
      <c r="E240" s="22"/>
      <c r="F240" s="123"/>
    </row>
    <row r="241" spans="2:13" x14ac:dyDescent="0.2">
      <c r="D241" s="118"/>
      <c r="E241" s="22"/>
      <c r="F241" s="123"/>
    </row>
    <row r="242" spans="2:13" x14ac:dyDescent="0.2">
      <c r="E242" s="22"/>
      <c r="F242" s="123"/>
    </row>
    <row r="243" spans="2:13" x14ac:dyDescent="0.2">
      <c r="D243" s="118"/>
      <c r="E243" s="12"/>
      <c r="F243" s="123"/>
    </row>
    <row r="244" spans="2:13" x14ac:dyDescent="0.2">
      <c r="E244" s="12"/>
    </row>
    <row r="245" spans="2:13" x14ac:dyDescent="0.2">
      <c r="D245" s="118"/>
      <c r="E245" s="22"/>
      <c r="F245" s="123"/>
    </row>
    <row r="247" spans="2:13" x14ac:dyDescent="0.2">
      <c r="D247" s="118"/>
      <c r="E247" s="22"/>
      <c r="F247" s="123"/>
    </row>
    <row r="248" spans="2:13" x14ac:dyDescent="0.2">
      <c r="E248" s="22"/>
      <c r="F248" s="123"/>
    </row>
    <row r="249" spans="2:13" x14ac:dyDescent="0.2">
      <c r="D249" s="118"/>
      <c r="E249" s="22"/>
      <c r="F249" s="123"/>
    </row>
    <row r="250" spans="2:13" x14ac:dyDescent="0.2">
      <c r="D250" s="118"/>
      <c r="E250" s="22"/>
      <c r="F250" s="123"/>
    </row>
    <row r="251" spans="2:13" x14ac:dyDescent="0.2">
      <c r="D251" s="118"/>
      <c r="E251" s="22"/>
      <c r="F251" s="123"/>
    </row>
    <row r="252" spans="2:13" x14ac:dyDescent="0.2">
      <c r="D252" s="118"/>
      <c r="E252" s="22"/>
      <c r="F252" s="123"/>
    </row>
    <row r="253" spans="2:13" x14ac:dyDescent="0.2">
      <c r="D253" s="118"/>
      <c r="E253" s="22"/>
      <c r="F253" s="123"/>
    </row>
    <row r="254" spans="2:13" ht="12.75" customHeight="1" x14ac:dyDescent="0.2">
      <c r="B254" s="14"/>
      <c r="C254" s="96"/>
      <c r="D254" s="52"/>
      <c r="E254" s="11"/>
      <c r="G254" s="17"/>
      <c r="I254" s="11"/>
      <c r="M254" s="50"/>
    </row>
    <row r="255" spans="2:13" x14ac:dyDescent="0.2">
      <c r="D255" s="118"/>
      <c r="E255" s="22"/>
      <c r="F255" s="123"/>
    </row>
    <row r="256" spans="2:13" x14ac:dyDescent="0.2">
      <c r="E256" s="22"/>
      <c r="F256" s="123"/>
    </row>
    <row r="257" spans="4:6" x14ac:dyDescent="0.2">
      <c r="D257" s="118"/>
      <c r="E257" s="22"/>
      <c r="F257" s="123"/>
    </row>
    <row r="258" spans="4:6" x14ac:dyDescent="0.2">
      <c r="E258" s="22"/>
      <c r="F258" s="123"/>
    </row>
    <row r="259" spans="4:6" x14ac:dyDescent="0.2">
      <c r="D259" s="118"/>
      <c r="E259" s="22"/>
      <c r="F259" s="123"/>
    </row>
    <row r="260" spans="4:6" x14ac:dyDescent="0.2">
      <c r="D260" s="11"/>
      <c r="E260" s="12"/>
      <c r="F260" s="120"/>
    </row>
    <row r="261" spans="4:6" x14ac:dyDescent="0.2">
      <c r="D261" s="118"/>
      <c r="E261" s="12"/>
      <c r="F261" s="123"/>
    </row>
    <row r="262" spans="4:6" x14ac:dyDescent="0.2">
      <c r="D262" s="11"/>
      <c r="E262" s="12"/>
      <c r="F262" s="120"/>
    </row>
    <row r="263" spans="4:6" x14ac:dyDescent="0.2">
      <c r="D263" s="118"/>
      <c r="E263" s="22"/>
      <c r="F263" s="123"/>
    </row>
    <row r="264" spans="4:6" x14ac:dyDescent="0.2">
      <c r="E264" s="22"/>
      <c r="F264" s="123"/>
    </row>
    <row r="265" spans="4:6" x14ac:dyDescent="0.2">
      <c r="D265" s="118"/>
      <c r="E265" s="22"/>
      <c r="F265" s="123"/>
    </row>
    <row r="266" spans="4:6" x14ac:dyDescent="0.2">
      <c r="F266" s="124"/>
    </row>
    <row r="267" spans="4:6" x14ac:dyDescent="0.2">
      <c r="D267" s="118"/>
      <c r="E267" s="100"/>
      <c r="F267" s="123"/>
    </row>
    <row r="268" spans="4:6" x14ac:dyDescent="0.2">
      <c r="E268" s="12"/>
    </row>
    <row r="269" spans="4:6" x14ac:dyDescent="0.2">
      <c r="D269" s="118"/>
      <c r="F269" s="123"/>
    </row>
    <row r="270" spans="4:6" x14ac:dyDescent="0.2">
      <c r="E270" s="12"/>
      <c r="F270" s="123"/>
    </row>
    <row r="271" spans="4:6" x14ac:dyDescent="0.2">
      <c r="D271" s="118"/>
      <c r="F271" s="123"/>
    </row>
    <row r="272" spans="4:6" x14ac:dyDescent="0.2">
      <c r="D272" s="11"/>
      <c r="E272" s="12"/>
    </row>
    <row r="273" spans="2:13" x14ac:dyDescent="0.2">
      <c r="D273" s="118"/>
      <c r="E273" s="22"/>
      <c r="F273" s="123"/>
    </row>
    <row r="274" spans="2:13" x14ac:dyDescent="0.2">
      <c r="E274" s="22"/>
      <c r="F274" s="123"/>
    </row>
    <row r="275" spans="2:13" ht="12.75" customHeight="1" x14ac:dyDescent="0.2">
      <c r="B275" s="14"/>
      <c r="C275" s="96"/>
      <c r="D275" s="118"/>
      <c r="E275" s="88"/>
      <c r="F275" s="123"/>
      <c r="G275" s="12"/>
      <c r="H275" s="16"/>
      <c r="I275" s="11"/>
      <c r="M275" s="50"/>
    </row>
    <row r="276" spans="2:13" x14ac:dyDescent="0.2">
      <c r="E276" s="22"/>
      <c r="F276" s="123"/>
      <c r="G276" s="14"/>
      <c r="H276" s="23"/>
      <c r="I276" s="16"/>
    </row>
    <row r="277" spans="2:13" x14ac:dyDescent="0.2">
      <c r="B277" s="14"/>
      <c r="C277" s="11"/>
      <c r="D277" s="117"/>
      <c r="E277" s="88"/>
      <c r="F277" s="123"/>
      <c r="G277" s="12"/>
      <c r="H277" s="13"/>
      <c r="I277" s="11"/>
    </row>
    <row r="278" spans="2:13" x14ac:dyDescent="0.2">
      <c r="B278" s="14"/>
      <c r="C278" s="11"/>
      <c r="D278" s="117"/>
      <c r="E278" s="88"/>
      <c r="F278" s="52"/>
      <c r="G278" s="12"/>
      <c r="H278" s="13"/>
      <c r="I278" s="11"/>
    </row>
    <row r="279" spans="2:13" x14ac:dyDescent="0.2">
      <c r="B279" s="14"/>
      <c r="C279" s="11"/>
      <c r="D279" s="117"/>
      <c r="E279" s="88"/>
      <c r="F279" s="123"/>
      <c r="G279" s="12"/>
      <c r="H279" s="13"/>
      <c r="I279" s="11"/>
    </row>
    <row r="280" spans="2:13" x14ac:dyDescent="0.2">
      <c r="B280" s="14"/>
      <c r="C280" s="11"/>
      <c r="D280" s="117"/>
      <c r="E280" s="88"/>
      <c r="F280" s="52"/>
      <c r="G280" s="12"/>
      <c r="H280" s="13"/>
      <c r="I280" s="11"/>
    </row>
    <row r="281" spans="2:13" x14ac:dyDescent="0.2">
      <c r="B281" s="14"/>
      <c r="C281" s="11"/>
      <c r="D281" s="117"/>
      <c r="E281" s="88"/>
      <c r="F281" s="123"/>
      <c r="G281" s="12"/>
      <c r="H281" s="13"/>
      <c r="I281" s="11"/>
    </row>
    <row r="282" spans="2:13" x14ac:dyDescent="0.2">
      <c r="B282" s="14"/>
      <c r="C282" s="11"/>
      <c r="D282" s="117"/>
      <c r="E282" s="88"/>
      <c r="F282" s="52"/>
      <c r="G282" s="12"/>
      <c r="H282" s="13"/>
      <c r="I282" s="11"/>
    </row>
    <row r="283" spans="2:13" x14ac:dyDescent="0.2">
      <c r="B283" s="14"/>
      <c r="C283" s="11"/>
      <c r="D283" s="117"/>
      <c r="E283" s="88"/>
      <c r="F283" s="123"/>
      <c r="G283" s="12"/>
      <c r="H283" s="13"/>
      <c r="I283" s="11"/>
    </row>
    <row r="284" spans="2:13" x14ac:dyDescent="0.2">
      <c r="B284" s="14"/>
      <c r="C284" s="11"/>
      <c r="D284" s="117"/>
      <c r="E284" s="88"/>
      <c r="F284" s="52"/>
      <c r="G284" s="12"/>
      <c r="H284" s="13"/>
      <c r="I284" s="11"/>
    </row>
    <row r="285" spans="2:13" x14ac:dyDescent="0.2">
      <c r="B285" s="14"/>
      <c r="C285" s="11"/>
      <c r="D285" s="117"/>
      <c r="E285" s="88"/>
      <c r="F285" s="123"/>
      <c r="G285" s="12"/>
      <c r="H285" s="13"/>
      <c r="I285" s="11"/>
    </row>
    <row r="286" spans="2:13" x14ac:dyDescent="0.2">
      <c r="B286" s="14"/>
      <c r="C286" s="11"/>
      <c r="D286" s="117"/>
      <c r="E286" s="88"/>
      <c r="F286" s="52"/>
      <c r="G286" s="12"/>
      <c r="H286" s="13"/>
      <c r="I286" s="11"/>
    </row>
    <row r="287" spans="2:13" x14ac:dyDescent="0.2">
      <c r="B287" s="14"/>
      <c r="C287" s="11"/>
      <c r="D287" s="117"/>
      <c r="E287" s="88"/>
      <c r="F287" s="123"/>
      <c r="G287" s="12"/>
      <c r="H287" s="13"/>
      <c r="I287" s="11"/>
    </row>
    <row r="288" spans="2:13" x14ac:dyDescent="0.2">
      <c r="B288" s="14"/>
      <c r="C288" s="11"/>
      <c r="D288" s="52"/>
      <c r="E288" s="88"/>
      <c r="F288" s="52"/>
      <c r="G288" s="12"/>
      <c r="H288" s="13"/>
      <c r="I288" s="11"/>
    </row>
    <row r="289" spans="1:14" ht="12.75" customHeight="1" x14ac:dyDescent="0.2">
      <c r="A289" s="11"/>
      <c r="B289" s="14"/>
      <c r="C289" s="11"/>
      <c r="D289" s="52"/>
      <c r="E289" s="88"/>
      <c r="F289" s="52"/>
      <c r="G289" s="62"/>
      <c r="H289" s="67"/>
      <c r="I289" s="17"/>
      <c r="J289" s="12"/>
      <c r="L289"/>
      <c r="M289" s="50"/>
    </row>
    <row r="290" spans="1:14" ht="12.75" customHeight="1" x14ac:dyDescent="0.2">
      <c r="B290" s="14"/>
      <c r="C290" s="96"/>
      <c r="D290" s="52"/>
      <c r="E290" s="88"/>
      <c r="F290" s="52"/>
      <c r="H290" s="62"/>
      <c r="I290" s="11"/>
      <c r="L290"/>
      <c r="M290" s="50"/>
    </row>
    <row r="291" spans="1:14" x14ac:dyDescent="0.2">
      <c r="B291" s="14"/>
      <c r="C291" s="11"/>
      <c r="D291" s="52"/>
      <c r="E291" s="88"/>
      <c r="F291" s="52"/>
      <c r="G291" s="100"/>
      <c r="H291" s="13"/>
      <c r="I291" s="11"/>
      <c r="M291" s="102"/>
    </row>
    <row r="292" spans="1:14" x14ac:dyDescent="0.2">
      <c r="E292" s="22"/>
      <c r="F292" s="123"/>
      <c r="G292" s="14"/>
      <c r="H292" s="23"/>
      <c r="I292" s="16"/>
      <c r="J292" s="23"/>
    </row>
    <row r="293" spans="1:14" ht="12.75" customHeight="1" x14ac:dyDescent="0.2">
      <c r="B293" s="14"/>
      <c r="C293" s="11"/>
      <c r="D293" s="52"/>
      <c r="E293" s="88"/>
      <c r="F293" s="52"/>
      <c r="G293" s="12"/>
      <c r="H293" s="62"/>
      <c r="I293" s="11"/>
      <c r="L293"/>
      <c r="M293" s="50"/>
    </row>
    <row r="294" spans="1:14" x14ac:dyDescent="0.2">
      <c r="E294" s="22"/>
      <c r="F294" s="123"/>
      <c r="G294" s="14"/>
      <c r="H294" s="23"/>
      <c r="I294" s="16"/>
    </row>
    <row r="295" spans="1:14" ht="12.75" customHeight="1" x14ac:dyDescent="0.2">
      <c r="B295" s="14"/>
      <c r="C295" s="11"/>
      <c r="D295" s="52"/>
      <c r="E295" s="88"/>
      <c r="F295" s="52"/>
      <c r="G295" s="12"/>
      <c r="H295" s="13"/>
      <c r="I295" s="11"/>
      <c r="L295"/>
      <c r="M295" s="102"/>
    </row>
    <row r="296" spans="1:14" x14ac:dyDescent="0.2">
      <c r="E296" s="22"/>
      <c r="F296" s="123"/>
      <c r="G296" s="14"/>
      <c r="H296" s="15"/>
      <c r="I296" s="16"/>
    </row>
    <row r="297" spans="1:14" ht="12.75" customHeight="1" x14ac:dyDescent="0.2">
      <c r="A297" s="14"/>
      <c r="B297" s="14"/>
      <c r="C297" s="96"/>
      <c r="D297" s="52"/>
      <c r="E297" s="88"/>
      <c r="F297" s="52"/>
      <c r="G297" s="12"/>
      <c r="H297" s="15"/>
      <c r="I297" s="11"/>
      <c r="M297" s="50"/>
      <c r="N297" s="88"/>
    </row>
    <row r="298" spans="1:14" x14ac:dyDescent="0.2">
      <c r="E298" s="22"/>
      <c r="F298" s="123"/>
    </row>
    <row r="299" spans="1:14" x14ac:dyDescent="0.2">
      <c r="E299" s="22"/>
      <c r="F299" s="123"/>
    </row>
    <row r="300" spans="1:14" x14ac:dyDescent="0.2">
      <c r="E300" s="22"/>
      <c r="F300" s="123"/>
    </row>
    <row r="301" spans="1:14" x14ac:dyDescent="0.2">
      <c r="E301" s="22"/>
      <c r="F301" s="123"/>
    </row>
    <row r="302" spans="1:14" x14ac:dyDescent="0.2">
      <c r="E302" s="22"/>
      <c r="F302" s="123"/>
    </row>
    <row r="303" spans="1:14" x14ac:dyDescent="0.2">
      <c r="E303" s="22"/>
      <c r="F303" s="123"/>
    </row>
    <row r="304" spans="1:14" x14ac:dyDescent="0.2">
      <c r="E304" s="22"/>
      <c r="F304" s="123"/>
    </row>
    <row r="305" spans="5:6" x14ac:dyDescent="0.2">
      <c r="E305" s="22"/>
      <c r="F305" s="123"/>
    </row>
    <row r="306" spans="5:6" x14ac:dyDescent="0.2">
      <c r="E306" s="22"/>
      <c r="F306" s="123"/>
    </row>
    <row r="307" spans="5:6" x14ac:dyDescent="0.2">
      <c r="E307" s="22"/>
      <c r="F307" s="123"/>
    </row>
    <row r="308" spans="5:6" x14ac:dyDescent="0.2">
      <c r="E308" s="22"/>
      <c r="F308" s="123"/>
    </row>
    <row r="309" spans="5:6" x14ac:dyDescent="0.2">
      <c r="E309" s="22"/>
      <c r="F309" s="123"/>
    </row>
    <row r="310" spans="5:6" x14ac:dyDescent="0.2">
      <c r="E310" s="22"/>
      <c r="F310" s="123"/>
    </row>
    <row r="311" spans="5:6" x14ac:dyDescent="0.2">
      <c r="E311" s="22"/>
      <c r="F311" s="123"/>
    </row>
    <row r="312" spans="5:6" x14ac:dyDescent="0.2">
      <c r="E312" s="22"/>
      <c r="F312" s="123"/>
    </row>
    <row r="313" spans="5:6" x14ac:dyDescent="0.2">
      <c r="E313" s="22"/>
      <c r="F313" s="123"/>
    </row>
    <row r="314" spans="5:6" x14ac:dyDescent="0.2">
      <c r="E314" s="22"/>
      <c r="F314" s="123"/>
    </row>
    <row r="315" spans="5:6" x14ac:dyDescent="0.2">
      <c r="E315" s="22"/>
      <c r="F315" s="123"/>
    </row>
    <row r="316" spans="5:6" x14ac:dyDescent="0.2">
      <c r="E316" s="22"/>
      <c r="F316" s="123"/>
    </row>
    <row r="317" spans="5:6" x14ac:dyDescent="0.2">
      <c r="E317" s="22"/>
      <c r="F317" s="123"/>
    </row>
    <row r="318" spans="5:6" x14ac:dyDescent="0.2">
      <c r="E318" s="22"/>
      <c r="F318" s="123"/>
    </row>
    <row r="319" spans="5:6" x14ac:dyDescent="0.2">
      <c r="E319" s="22"/>
      <c r="F319" s="123"/>
    </row>
    <row r="320" spans="5:6" x14ac:dyDescent="0.2">
      <c r="E320" s="22"/>
      <c r="F320" s="123"/>
    </row>
    <row r="321" spans="5:6" x14ac:dyDescent="0.2">
      <c r="E321" s="22"/>
      <c r="F321" s="123"/>
    </row>
    <row r="322" spans="5:6" x14ac:dyDescent="0.2">
      <c r="E322" s="22"/>
      <c r="F322" s="123"/>
    </row>
    <row r="323" spans="5:6" x14ac:dyDescent="0.2">
      <c r="E323" s="22"/>
      <c r="F323" s="123"/>
    </row>
    <row r="324" spans="5:6" x14ac:dyDescent="0.2">
      <c r="E324" s="22"/>
      <c r="F324" s="123"/>
    </row>
    <row r="325" spans="5:6" x14ac:dyDescent="0.2">
      <c r="E325" s="22"/>
      <c r="F325" s="123"/>
    </row>
    <row r="326" spans="5:6" x14ac:dyDescent="0.2">
      <c r="E326" s="22"/>
      <c r="F326" s="123"/>
    </row>
    <row r="327" spans="5:6" x14ac:dyDescent="0.2">
      <c r="E327" s="22"/>
      <c r="F327" s="123"/>
    </row>
    <row r="328" spans="5:6" x14ac:dyDescent="0.2">
      <c r="E328" s="22"/>
      <c r="F328" s="123"/>
    </row>
    <row r="329" spans="5:6" x14ac:dyDescent="0.2">
      <c r="E329" s="22"/>
      <c r="F329" s="123"/>
    </row>
    <row r="330" spans="5:6" x14ac:dyDescent="0.2">
      <c r="E330" s="22"/>
      <c r="F330" s="123"/>
    </row>
    <row r="331" spans="5:6" x14ac:dyDescent="0.2">
      <c r="E331" s="22"/>
      <c r="F331" s="123"/>
    </row>
    <row r="332" spans="5:6" x14ac:dyDescent="0.2">
      <c r="E332" s="22"/>
      <c r="F332" s="123"/>
    </row>
    <row r="333" spans="5:6" x14ac:dyDescent="0.2">
      <c r="E333" s="22"/>
      <c r="F333" s="123"/>
    </row>
    <row r="334" spans="5:6" x14ac:dyDescent="0.2">
      <c r="E334" s="22"/>
      <c r="F334" s="123"/>
    </row>
    <row r="335" spans="5:6" x14ac:dyDescent="0.2">
      <c r="E335" s="22"/>
      <c r="F335" s="123"/>
    </row>
    <row r="336" spans="5:6" x14ac:dyDescent="0.2">
      <c r="E336" s="22"/>
      <c r="F336" s="123"/>
    </row>
    <row r="337" spans="5:6" x14ac:dyDescent="0.2">
      <c r="E337" s="22"/>
      <c r="F337" s="123"/>
    </row>
    <row r="338" spans="5:6" x14ac:dyDescent="0.2">
      <c r="E338" s="22"/>
      <c r="F338" s="123"/>
    </row>
    <row r="339" spans="5:6" x14ac:dyDescent="0.2">
      <c r="E339" s="22"/>
      <c r="F339" s="123"/>
    </row>
    <row r="340" spans="5:6" x14ac:dyDescent="0.2">
      <c r="E340" s="22"/>
      <c r="F340" s="123"/>
    </row>
    <row r="341" spans="5:6" x14ac:dyDescent="0.2">
      <c r="E341" s="22"/>
      <c r="F341" s="123"/>
    </row>
    <row r="342" spans="5:6" x14ac:dyDescent="0.2">
      <c r="E342" s="22"/>
      <c r="F342" s="123"/>
    </row>
    <row r="343" spans="5:6" x14ac:dyDescent="0.2">
      <c r="E343" s="22"/>
      <c r="F343" s="123"/>
    </row>
    <row r="344" spans="5:6" x14ac:dyDescent="0.2">
      <c r="E344" s="22"/>
      <c r="F344" s="123"/>
    </row>
    <row r="345" spans="5:6" x14ac:dyDescent="0.2">
      <c r="E345" s="22"/>
      <c r="F345" s="123"/>
    </row>
    <row r="346" spans="5:6" x14ac:dyDescent="0.2">
      <c r="E346" s="22"/>
      <c r="F346" s="123"/>
    </row>
    <row r="347" spans="5:6" x14ac:dyDescent="0.2">
      <c r="E347" s="22"/>
      <c r="F347" s="123"/>
    </row>
    <row r="348" spans="5:6" x14ac:dyDescent="0.2">
      <c r="E348" s="22"/>
      <c r="F348" s="123"/>
    </row>
    <row r="349" spans="5:6" x14ac:dyDescent="0.2">
      <c r="E349" s="22"/>
      <c r="F349" s="123"/>
    </row>
    <row r="350" spans="5:6" x14ac:dyDescent="0.2">
      <c r="E350" s="22"/>
      <c r="F350" s="123"/>
    </row>
    <row r="351" spans="5:6" x14ac:dyDescent="0.2">
      <c r="E351" s="22"/>
      <c r="F351" s="123"/>
    </row>
    <row r="352" spans="5:6" x14ac:dyDescent="0.2">
      <c r="E352" s="22"/>
      <c r="F352" s="123"/>
    </row>
    <row r="353" spans="5:6" x14ac:dyDescent="0.2">
      <c r="E353" s="22"/>
      <c r="F353" s="123"/>
    </row>
    <row r="354" spans="5:6" x14ac:dyDescent="0.2">
      <c r="E354" s="22"/>
      <c r="F354" s="123"/>
    </row>
    <row r="355" spans="5:6" x14ac:dyDescent="0.2">
      <c r="E355" s="22"/>
      <c r="F355" s="123"/>
    </row>
    <row r="356" spans="5:6" x14ac:dyDescent="0.2">
      <c r="E356" s="22"/>
      <c r="F356" s="123"/>
    </row>
    <row r="357" spans="5:6" x14ac:dyDescent="0.2">
      <c r="E357" s="22"/>
      <c r="F357" s="123"/>
    </row>
    <row r="358" spans="5:6" x14ac:dyDescent="0.2">
      <c r="E358" s="22"/>
      <c r="F358" s="123"/>
    </row>
    <row r="359" spans="5:6" x14ac:dyDescent="0.2">
      <c r="E359" s="22"/>
      <c r="F359" s="123"/>
    </row>
    <row r="360" spans="5:6" x14ac:dyDescent="0.2">
      <c r="E360" s="22"/>
      <c r="F360" s="123"/>
    </row>
    <row r="361" spans="5:6" x14ac:dyDescent="0.2">
      <c r="E361" s="22"/>
      <c r="F361" s="123"/>
    </row>
    <row r="362" spans="5:6" x14ac:dyDescent="0.2">
      <c r="E362" s="22"/>
      <c r="F362" s="123"/>
    </row>
    <row r="363" spans="5:6" x14ac:dyDescent="0.2">
      <c r="E363" s="22"/>
      <c r="F363" s="123"/>
    </row>
    <row r="364" spans="5:6" x14ac:dyDescent="0.2">
      <c r="E364" s="22"/>
      <c r="F364" s="123"/>
    </row>
    <row r="365" spans="5:6" x14ac:dyDescent="0.2">
      <c r="E365" s="22"/>
      <c r="F365" s="123"/>
    </row>
    <row r="366" spans="5:6" x14ac:dyDescent="0.2">
      <c r="E366" s="22"/>
      <c r="F366" s="123"/>
    </row>
    <row r="367" spans="5:6" x14ac:dyDescent="0.2">
      <c r="E367" s="22"/>
      <c r="F367" s="123"/>
    </row>
    <row r="368" spans="5:6" x14ac:dyDescent="0.2">
      <c r="E368" s="22"/>
      <c r="F368" s="123"/>
    </row>
    <row r="369" spans="5:6" x14ac:dyDescent="0.2">
      <c r="E369" s="22"/>
      <c r="F369" s="123"/>
    </row>
    <row r="370" spans="5:6" x14ac:dyDescent="0.2">
      <c r="E370" s="22"/>
      <c r="F370" s="123"/>
    </row>
    <row r="371" spans="5:6" x14ac:dyDescent="0.2">
      <c r="E371" s="22"/>
      <c r="F371" s="123"/>
    </row>
    <row r="372" spans="5:6" x14ac:dyDescent="0.2">
      <c r="E372" s="22"/>
      <c r="F372" s="123"/>
    </row>
    <row r="373" spans="5:6" x14ac:dyDescent="0.2">
      <c r="E373" s="22"/>
      <c r="F373" s="123"/>
    </row>
    <row r="374" spans="5:6" x14ac:dyDescent="0.2">
      <c r="E374" s="22"/>
      <c r="F374" s="123"/>
    </row>
    <row r="375" spans="5:6" x14ac:dyDescent="0.2">
      <c r="E375" s="22"/>
      <c r="F375" s="123"/>
    </row>
    <row r="376" spans="5:6" x14ac:dyDescent="0.2">
      <c r="E376" s="22"/>
      <c r="F376" s="123"/>
    </row>
    <row r="377" spans="5:6" x14ac:dyDescent="0.2">
      <c r="E377" s="22"/>
      <c r="F377" s="123"/>
    </row>
    <row r="378" spans="5:6" x14ac:dyDescent="0.2">
      <c r="E378" s="22"/>
      <c r="F378" s="123"/>
    </row>
    <row r="379" spans="5:6" x14ac:dyDescent="0.2">
      <c r="E379" s="22"/>
      <c r="F379" s="123"/>
    </row>
    <row r="380" spans="5:6" x14ac:dyDescent="0.2">
      <c r="E380" s="22"/>
      <c r="F380" s="123"/>
    </row>
    <row r="381" spans="5:6" x14ac:dyDescent="0.2">
      <c r="E381" s="22"/>
      <c r="F381" s="123"/>
    </row>
    <row r="382" spans="5:6" x14ac:dyDescent="0.2">
      <c r="E382" s="22"/>
      <c r="F382" s="123"/>
    </row>
    <row r="383" spans="5:6" x14ac:dyDescent="0.2">
      <c r="E383" s="22"/>
      <c r="F383" s="123"/>
    </row>
    <row r="384" spans="5:6" x14ac:dyDescent="0.2">
      <c r="E384" s="22"/>
      <c r="F384" s="123"/>
    </row>
    <row r="385" spans="5:6" x14ac:dyDescent="0.2">
      <c r="E385" s="22"/>
      <c r="F385" s="123"/>
    </row>
    <row r="386" spans="5:6" x14ac:dyDescent="0.2">
      <c r="E386" s="22"/>
      <c r="F386" s="123"/>
    </row>
    <row r="387" spans="5:6" x14ac:dyDescent="0.2">
      <c r="E387" s="22"/>
      <c r="F387" s="123"/>
    </row>
    <row r="388" spans="5:6" x14ac:dyDescent="0.2">
      <c r="E388" s="22"/>
      <c r="F388" s="123"/>
    </row>
    <row r="389" spans="5:6" x14ac:dyDescent="0.2">
      <c r="F389" s="123"/>
    </row>
    <row r="390" spans="5:6" x14ac:dyDescent="0.2">
      <c r="F390" s="123"/>
    </row>
    <row r="391" spans="5:6" x14ac:dyDescent="0.2">
      <c r="F391" s="123"/>
    </row>
    <row r="392" spans="5:6" x14ac:dyDescent="0.2">
      <c r="F392" s="123"/>
    </row>
    <row r="393" spans="5:6" x14ac:dyDescent="0.2">
      <c r="F393" s="123"/>
    </row>
    <row r="394" spans="5:6" x14ac:dyDescent="0.2">
      <c r="F394" s="123"/>
    </row>
    <row r="395" spans="5:6" x14ac:dyDescent="0.2">
      <c r="F395" s="123"/>
    </row>
    <row r="396" spans="5:6" x14ac:dyDescent="0.2">
      <c r="F396" s="123"/>
    </row>
    <row r="397" spans="5:6" x14ac:dyDescent="0.2">
      <c r="F397" s="123"/>
    </row>
    <row r="398" spans="5:6" x14ac:dyDescent="0.2">
      <c r="F398" s="123"/>
    </row>
    <row r="399" spans="5:6" x14ac:dyDescent="0.2">
      <c r="F399" s="123"/>
    </row>
    <row r="400" spans="5:6" x14ac:dyDescent="0.2">
      <c r="F400" s="123"/>
    </row>
    <row r="401" spans="6:6" x14ac:dyDescent="0.2">
      <c r="F401" s="123"/>
    </row>
    <row r="402" spans="6:6" x14ac:dyDescent="0.2">
      <c r="F402" s="123"/>
    </row>
    <row r="403" spans="6:6" x14ac:dyDescent="0.2">
      <c r="F403" s="123"/>
    </row>
    <row r="404" spans="6:6" x14ac:dyDescent="0.2">
      <c r="F404" s="123"/>
    </row>
    <row r="405" spans="6:6" x14ac:dyDescent="0.2">
      <c r="F405" s="123"/>
    </row>
    <row r="406" spans="6:6" x14ac:dyDescent="0.2">
      <c r="F406" s="123"/>
    </row>
    <row r="407" spans="6:6" x14ac:dyDescent="0.2">
      <c r="F407" s="123"/>
    </row>
    <row r="408" spans="6:6" x14ac:dyDescent="0.2">
      <c r="F408" s="123"/>
    </row>
    <row r="409" spans="6:6" x14ac:dyDescent="0.2">
      <c r="F409" s="123"/>
    </row>
    <row r="410" spans="6:6" x14ac:dyDescent="0.2">
      <c r="F410" s="123"/>
    </row>
    <row r="411" spans="6:6" x14ac:dyDescent="0.2">
      <c r="F411" s="123"/>
    </row>
    <row r="412" spans="6:6" x14ac:dyDescent="0.2">
      <c r="F412" s="123"/>
    </row>
    <row r="413" spans="6:6" x14ac:dyDescent="0.2">
      <c r="F413" s="123"/>
    </row>
    <row r="414" spans="6:6" x14ac:dyDescent="0.2">
      <c r="F414" s="123"/>
    </row>
    <row r="415" spans="6:6" x14ac:dyDescent="0.2">
      <c r="F415" s="123"/>
    </row>
    <row r="416" spans="6:6" x14ac:dyDescent="0.2">
      <c r="F416" s="123"/>
    </row>
    <row r="417" spans="6:6" x14ac:dyDescent="0.2">
      <c r="F417" s="123"/>
    </row>
    <row r="418" spans="6:6" x14ac:dyDescent="0.2">
      <c r="F418" s="123"/>
    </row>
    <row r="419" spans="6:6" x14ac:dyDescent="0.2">
      <c r="F419" s="123"/>
    </row>
    <row r="420" spans="6:6" x14ac:dyDescent="0.2">
      <c r="F420" s="123"/>
    </row>
    <row r="421" spans="6:6" x14ac:dyDescent="0.2">
      <c r="F421" s="123"/>
    </row>
    <row r="422" spans="6:6" x14ac:dyDescent="0.2">
      <c r="F422" s="123"/>
    </row>
    <row r="423" spans="6:6" x14ac:dyDescent="0.2">
      <c r="F423" s="123"/>
    </row>
    <row r="424" spans="6:6" x14ac:dyDescent="0.2">
      <c r="F424" s="123"/>
    </row>
    <row r="425" spans="6:6" x14ac:dyDescent="0.2">
      <c r="F425" s="123"/>
    </row>
    <row r="426" spans="6:6" x14ac:dyDescent="0.2">
      <c r="F426" s="123"/>
    </row>
    <row r="427" spans="6:6" x14ac:dyDescent="0.2">
      <c r="F427" s="123"/>
    </row>
    <row r="428" spans="6:6" x14ac:dyDescent="0.2">
      <c r="F428" s="123"/>
    </row>
    <row r="429" spans="6:6" x14ac:dyDescent="0.2">
      <c r="F429" s="123"/>
    </row>
    <row r="430" spans="6:6" x14ac:dyDescent="0.2">
      <c r="F430" s="123"/>
    </row>
    <row r="431" spans="6:6" x14ac:dyDescent="0.2">
      <c r="F431" s="123"/>
    </row>
    <row r="432" spans="6:6" x14ac:dyDescent="0.2">
      <c r="F432" s="123"/>
    </row>
    <row r="433" spans="6:6" x14ac:dyDescent="0.2">
      <c r="F433" s="123"/>
    </row>
    <row r="434" spans="6:6" x14ac:dyDescent="0.2">
      <c r="F434" s="123"/>
    </row>
    <row r="435" spans="6:6" x14ac:dyDescent="0.2">
      <c r="F435" s="123"/>
    </row>
    <row r="436" spans="6:6" x14ac:dyDescent="0.2">
      <c r="F436" s="123"/>
    </row>
    <row r="437" spans="6:6" x14ac:dyDescent="0.2">
      <c r="F437" s="123"/>
    </row>
    <row r="438" spans="6:6" x14ac:dyDescent="0.2">
      <c r="F438" s="123"/>
    </row>
    <row r="439" spans="6:6" x14ac:dyDescent="0.2">
      <c r="F439" s="123"/>
    </row>
    <row r="440" spans="6:6" x14ac:dyDescent="0.2">
      <c r="F440" s="123"/>
    </row>
    <row r="441" spans="6:6" x14ac:dyDescent="0.2">
      <c r="F441" s="123"/>
    </row>
    <row r="442" spans="6:6" x14ac:dyDescent="0.2">
      <c r="F442" s="123"/>
    </row>
    <row r="443" spans="6:6" x14ac:dyDescent="0.2">
      <c r="F443" s="123"/>
    </row>
    <row r="444" spans="6:6" x14ac:dyDescent="0.2">
      <c r="F444" s="123"/>
    </row>
    <row r="445" spans="6:6" x14ac:dyDescent="0.2">
      <c r="F445" s="123"/>
    </row>
    <row r="446" spans="6:6" x14ac:dyDescent="0.2">
      <c r="F446" s="123"/>
    </row>
    <row r="447" spans="6:6" x14ac:dyDescent="0.2">
      <c r="F447" s="123"/>
    </row>
    <row r="448" spans="6:6" x14ac:dyDescent="0.2">
      <c r="F448" s="123"/>
    </row>
    <row r="449" spans="6:6" x14ac:dyDescent="0.2">
      <c r="F449" s="123"/>
    </row>
    <row r="450" spans="6:6" x14ac:dyDescent="0.2">
      <c r="F450" s="123"/>
    </row>
    <row r="451" spans="6:6" x14ac:dyDescent="0.2">
      <c r="F451" s="123"/>
    </row>
    <row r="452" spans="6:6" x14ac:dyDescent="0.2">
      <c r="F452" s="123"/>
    </row>
    <row r="453" spans="6:6" x14ac:dyDescent="0.2">
      <c r="F453" s="123"/>
    </row>
    <row r="454" spans="6:6" x14ac:dyDescent="0.2">
      <c r="F454" s="123"/>
    </row>
    <row r="455" spans="6:6" x14ac:dyDescent="0.2">
      <c r="F455" s="123"/>
    </row>
    <row r="456" spans="6:6" x14ac:dyDescent="0.2">
      <c r="F456" s="123"/>
    </row>
  </sheetData>
  <phoneticPr fontId="2" type="noConversion"/>
  <conditionalFormatting sqref="H7:H8">
    <cfRule type="expression" dxfId="0" priority="1">
      <formula>$H7&lt;=0</formula>
    </cfRule>
  </conditionalFormatting>
  <printOptions gridLines="1"/>
  <pageMargins left="0" right="0" top="0.25" bottom="0.5" header="0.5" footer="0.25"/>
  <pageSetup scale="90" orientation="portrait" r:id="rId1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H34"/>
  <sheetViews>
    <sheetView zoomScale="124" zoomScaleNormal="124" workbookViewId="0">
      <pane xSplit="4" ySplit="6" topLeftCell="F7" activePane="bottomRight" state="frozen"/>
      <selection pane="topRight" activeCell="E1" sqref="E1"/>
      <selection pane="bottomLeft" activeCell="A7" sqref="A7"/>
      <selection pane="bottomRight" activeCell="G7" sqref="G7"/>
    </sheetView>
  </sheetViews>
  <sheetFormatPr defaultColWidth="8.85546875" defaultRowHeight="12.75" x14ac:dyDescent="0.2"/>
  <cols>
    <col min="1" max="1" width="9.5703125" style="14" customWidth="1"/>
    <col min="2" max="2" width="14.42578125" style="14" customWidth="1"/>
    <col min="3" max="3" width="15.7109375" style="14" customWidth="1"/>
    <col min="4" max="4" width="56.42578125" style="14" customWidth="1"/>
    <col min="5" max="5" width="17.140625" style="23" bestFit="1" customWidth="1"/>
    <col min="6" max="6" width="15" style="23" bestFit="1" customWidth="1"/>
    <col min="7" max="7" width="14" style="23" customWidth="1"/>
    <col min="8" max="8" width="17.28515625" style="23" bestFit="1" customWidth="1"/>
    <col min="9" max="9" width="12.85546875" style="14" bestFit="1" customWidth="1"/>
    <col min="10" max="16384" width="8.85546875" style="14"/>
  </cols>
  <sheetData>
    <row r="2" spans="1:8" x14ac:dyDescent="0.2">
      <c r="A2" s="28" t="s">
        <v>212</v>
      </c>
    </row>
    <row r="3" spans="1:8" ht="13.5" thickBot="1" x14ac:dyDescent="0.25">
      <c r="A3" s="28"/>
    </row>
    <row r="4" spans="1:8" ht="13.5" thickTop="1" x14ac:dyDescent="0.2">
      <c r="A4" s="29"/>
      <c r="B4" s="30"/>
      <c r="C4" s="31"/>
      <c r="D4" s="104"/>
      <c r="E4" s="32" t="s">
        <v>2</v>
      </c>
      <c r="F4" s="32" t="s">
        <v>0</v>
      </c>
      <c r="G4" s="33" t="s">
        <v>1</v>
      </c>
      <c r="H4" s="33" t="s">
        <v>2</v>
      </c>
    </row>
    <row r="5" spans="1:8" ht="14.25" customHeight="1" x14ac:dyDescent="0.2">
      <c r="A5" s="34" t="s">
        <v>3</v>
      </c>
      <c r="B5" s="35" t="s">
        <v>3</v>
      </c>
      <c r="C5" s="36" t="s">
        <v>5</v>
      </c>
      <c r="D5" s="35" t="s">
        <v>6</v>
      </c>
      <c r="E5" s="37" t="s">
        <v>7</v>
      </c>
      <c r="F5" s="37" t="s">
        <v>8</v>
      </c>
      <c r="G5" s="38" t="s">
        <v>9</v>
      </c>
      <c r="H5" s="39" t="s">
        <v>10</v>
      </c>
    </row>
    <row r="6" spans="1:8" ht="13.5" thickBot="1" x14ac:dyDescent="0.25">
      <c r="A6" s="40" t="s">
        <v>11</v>
      </c>
      <c r="B6" s="41" t="s">
        <v>18</v>
      </c>
      <c r="C6" s="42" t="s">
        <v>13</v>
      </c>
      <c r="D6" s="43"/>
      <c r="E6" s="44" t="s">
        <v>14</v>
      </c>
      <c r="F6" s="44" t="s">
        <v>14</v>
      </c>
      <c r="G6" s="45" t="s">
        <v>275</v>
      </c>
      <c r="H6" s="45" t="s">
        <v>16</v>
      </c>
    </row>
    <row r="7" spans="1:8" ht="13.5" thickTop="1" x14ac:dyDescent="0.2">
      <c r="A7" s="66"/>
      <c r="B7" s="66"/>
      <c r="C7" s="66"/>
      <c r="D7" s="16"/>
      <c r="E7" s="127"/>
      <c r="F7" s="127"/>
      <c r="G7" s="127"/>
      <c r="H7" s="127"/>
    </row>
    <row r="8" spans="1:8" x14ac:dyDescent="0.2">
      <c r="A8" s="16">
        <v>24</v>
      </c>
      <c r="B8" s="16"/>
      <c r="C8" s="96" t="s">
        <v>219</v>
      </c>
      <c r="D8" s="11" t="s">
        <v>209</v>
      </c>
      <c r="E8" s="23">
        <f>UMES!D10</f>
        <v>12628000</v>
      </c>
      <c r="F8" s="23">
        <f>UMES!K10</f>
        <v>68026.13</v>
      </c>
      <c r="G8" s="23">
        <f>F8</f>
        <v>68026.13</v>
      </c>
      <c r="H8" s="23">
        <f>E8-F8</f>
        <v>12559973.869999999</v>
      </c>
    </row>
    <row r="9" spans="1:8" x14ac:dyDescent="0.2">
      <c r="A9" s="13"/>
      <c r="B9" s="13"/>
      <c r="C9" s="106"/>
    </row>
    <row r="10" spans="1:8" ht="13.5" thickBot="1" x14ac:dyDescent="0.25">
      <c r="A10" s="63" t="s">
        <v>19</v>
      </c>
      <c r="B10" s="105"/>
      <c r="C10" s="63"/>
      <c r="D10" s="63"/>
      <c r="E10" s="61">
        <f>SUM(E8:E9)</f>
        <v>12628000</v>
      </c>
      <c r="F10" s="61">
        <f>SUM(F8:F9)</f>
        <v>68026.13</v>
      </c>
      <c r="G10" s="61">
        <f>SUM(G8:G9)</f>
        <v>68026.13</v>
      </c>
      <c r="H10" s="61">
        <f>SUM(H8:H9)</f>
        <v>12559973.869999999</v>
      </c>
    </row>
    <row r="11" spans="1:8" ht="12.75" customHeight="1" thickTop="1" x14ac:dyDescent="0.2">
      <c r="A11" s="16"/>
      <c r="B11" s="62"/>
      <c r="C11" s="27"/>
    </row>
    <row r="12" spans="1:8" x14ac:dyDescent="0.2">
      <c r="A12" s="16">
        <v>24</v>
      </c>
      <c r="B12" s="16"/>
      <c r="C12" s="96" t="s">
        <v>219</v>
      </c>
      <c r="D12" s="11" t="s">
        <v>216</v>
      </c>
      <c r="E12" s="23">
        <f>USM_UMBC!D35</f>
        <v>4934000</v>
      </c>
      <c r="F12" s="23">
        <f>USM_UMBC!K35</f>
        <v>2777013.37</v>
      </c>
      <c r="G12" s="23">
        <f>F12</f>
        <v>2777013.37</v>
      </c>
      <c r="H12" s="23">
        <f>E12-F12</f>
        <v>2156986.63</v>
      </c>
    </row>
    <row r="13" spans="1:8" ht="12.75" customHeight="1" x14ac:dyDescent="0.2">
      <c r="A13" s="16"/>
      <c r="B13" s="62"/>
      <c r="C13" s="27"/>
    </row>
    <row r="14" spans="1:8" ht="12.75" customHeight="1" thickBot="1" x14ac:dyDescent="0.25">
      <c r="A14" s="63" t="s">
        <v>242</v>
      </c>
      <c r="B14" s="105"/>
      <c r="C14" s="63"/>
      <c r="D14" s="63"/>
      <c r="E14" s="61">
        <f>SUM(E12:E12)</f>
        <v>4934000</v>
      </c>
      <c r="F14" s="61">
        <f>SUM(F12:F12)</f>
        <v>2777013.37</v>
      </c>
      <c r="G14" s="61">
        <f t="shared" ref="G14" si="0">SUM(G12:G12)</f>
        <v>2777013.37</v>
      </c>
      <c r="H14" s="61">
        <f>SUM(H12:H12)</f>
        <v>2156986.63</v>
      </c>
    </row>
    <row r="15" spans="1:8" ht="12.75" customHeight="1" thickTop="1" x14ac:dyDescent="0.2">
      <c r="A15" s="16"/>
      <c r="B15" s="62"/>
      <c r="C15" s="27"/>
    </row>
    <row r="16" spans="1:8" ht="12.75" customHeight="1" x14ac:dyDescent="0.2"/>
    <row r="17" spans="1:8" s="64" customFormat="1" ht="12.75" customHeight="1" thickBot="1" x14ac:dyDescent="0.25">
      <c r="A17" s="107" t="s">
        <v>17</v>
      </c>
      <c r="B17" s="107"/>
      <c r="C17" s="107"/>
      <c r="D17" s="107"/>
      <c r="E17" s="108">
        <f>E10+E14</f>
        <v>17562000</v>
      </c>
      <c r="F17" s="108">
        <f>F10+F14</f>
        <v>2845039.5</v>
      </c>
      <c r="G17" s="108">
        <f>G10+G14</f>
        <v>2845039.5</v>
      </c>
      <c r="H17" s="108">
        <f>H10+H14</f>
        <v>14716960.5</v>
      </c>
    </row>
    <row r="18" spans="1:8" ht="12.75" customHeight="1" thickTop="1" x14ac:dyDescent="0.2"/>
    <row r="19" spans="1:8" ht="12.75" customHeight="1" x14ac:dyDescent="0.2">
      <c r="A19" s="50"/>
      <c r="B19" s="52"/>
    </row>
    <row r="20" spans="1:8" ht="12.75" customHeight="1" x14ac:dyDescent="0.2">
      <c r="A20" s="50"/>
      <c r="B20" s="130"/>
    </row>
    <row r="21" spans="1:8" ht="12.75" customHeight="1" x14ac:dyDescent="0.2">
      <c r="B21" s="126"/>
      <c r="C21" s="96"/>
    </row>
    <row r="22" spans="1:8" ht="12.75" customHeight="1" x14ac:dyDescent="0.2">
      <c r="B22" s="126"/>
    </row>
    <row r="23" spans="1:8" ht="12.75" customHeight="1" x14ac:dyDescent="0.2">
      <c r="C23" s="96"/>
    </row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</sheetData>
  <phoneticPr fontId="2" type="noConversion"/>
  <pageMargins left="0.5" right="0.2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2:N1046768"/>
  <sheetViews>
    <sheetView topLeftCell="C1" zoomScale="120" zoomScaleNormal="120" workbookViewId="0">
      <pane ySplit="5" topLeftCell="A6" activePane="bottomLeft" state="frozen"/>
      <selection pane="bottomLeft" activeCell="M8" sqref="M8"/>
    </sheetView>
  </sheetViews>
  <sheetFormatPr defaultColWidth="8.85546875" defaultRowHeight="12.75" x14ac:dyDescent="0.2"/>
  <cols>
    <col min="1" max="1" width="57.85546875" style="14" customWidth="1"/>
    <col min="2" max="2" width="16.85546875" style="14" customWidth="1"/>
    <col min="3" max="3" width="30.42578125" style="14" customWidth="1"/>
    <col min="4" max="4" width="14.85546875" style="14" customWidth="1"/>
    <col min="5" max="5" width="3.7109375" style="66" customWidth="1"/>
    <col min="6" max="6" width="12.7109375" style="14" customWidth="1"/>
    <col min="7" max="7" width="41.7109375" style="14" customWidth="1"/>
    <col min="8" max="8" width="21.42578125" style="16" customWidth="1"/>
    <col min="9" max="9" width="12" style="67" customWidth="1"/>
    <col min="10" max="10" width="10" style="68" bestFit="1" customWidth="1"/>
    <col min="11" max="11" width="15" style="18" customWidth="1"/>
    <col min="12" max="12" width="14.28515625" style="14" bestFit="1" customWidth="1"/>
    <col min="13" max="13" width="12.7109375" style="14" bestFit="1" customWidth="1"/>
    <col min="14" max="14" width="9.28515625" style="69" bestFit="1" customWidth="1"/>
    <col min="15" max="16384" width="8.85546875" style="14"/>
  </cols>
  <sheetData>
    <row r="2" spans="1:14" x14ac:dyDescent="0.2">
      <c r="A2" s="65" t="s">
        <v>212</v>
      </c>
    </row>
    <row r="3" spans="1:14" ht="13.5" thickBot="1" x14ac:dyDescent="0.25"/>
    <row r="4" spans="1:14" ht="13.5" thickTop="1" x14ac:dyDescent="0.2">
      <c r="A4" s="70" t="s">
        <v>6</v>
      </c>
      <c r="B4" s="71" t="s">
        <v>20</v>
      </c>
      <c r="C4" s="72" t="s">
        <v>21</v>
      </c>
      <c r="D4" s="72" t="s">
        <v>22</v>
      </c>
      <c r="E4" s="73" t="s">
        <v>23</v>
      </c>
      <c r="F4" s="74" t="s">
        <v>24</v>
      </c>
      <c r="G4" s="72" t="s">
        <v>25</v>
      </c>
      <c r="H4" s="72" t="s">
        <v>26</v>
      </c>
      <c r="I4" s="75" t="s">
        <v>27</v>
      </c>
      <c r="J4" s="76" t="s">
        <v>28</v>
      </c>
      <c r="K4" s="77" t="s">
        <v>29</v>
      </c>
      <c r="L4" s="72" t="s">
        <v>30</v>
      </c>
      <c r="M4" s="72" t="s">
        <v>20</v>
      </c>
      <c r="N4" s="75" t="s">
        <v>27</v>
      </c>
    </row>
    <row r="5" spans="1:14" ht="13.5" thickBot="1" x14ac:dyDescent="0.25">
      <c r="A5" s="78"/>
      <c r="B5" s="79" t="s">
        <v>31</v>
      </c>
      <c r="C5" s="80"/>
      <c r="D5" s="80" t="s">
        <v>32</v>
      </c>
      <c r="E5" s="81"/>
      <c r="F5" s="79" t="s">
        <v>18</v>
      </c>
      <c r="G5" s="80"/>
      <c r="H5" s="80"/>
      <c r="I5" s="82" t="s">
        <v>33</v>
      </c>
      <c r="J5" s="83" t="s">
        <v>18</v>
      </c>
      <c r="K5" s="84" t="s">
        <v>34</v>
      </c>
      <c r="L5" s="80" t="s">
        <v>35</v>
      </c>
      <c r="M5" s="80" t="s">
        <v>36</v>
      </c>
      <c r="N5" s="82"/>
    </row>
    <row r="6" spans="1:14" ht="13.5" thickTop="1" x14ac:dyDescent="0.2">
      <c r="D6" s="52"/>
      <c r="E6" s="85"/>
      <c r="F6" s="52"/>
      <c r="J6" s="12"/>
      <c r="K6" s="12"/>
    </row>
    <row r="7" spans="1:14" ht="12.75" customHeight="1" x14ac:dyDescent="0.2">
      <c r="A7" s="86" t="s">
        <v>37</v>
      </c>
      <c r="B7" s="96" t="s">
        <v>219</v>
      </c>
      <c r="C7" s="11"/>
      <c r="D7" s="87"/>
      <c r="E7" s="88"/>
      <c r="F7" s="86"/>
      <c r="J7" s="12"/>
      <c r="K7" s="12"/>
    </row>
    <row r="8" spans="1:14" ht="12.75" customHeight="1" x14ac:dyDescent="0.2">
      <c r="A8" s="11" t="s">
        <v>210</v>
      </c>
      <c r="C8" s="11"/>
      <c r="D8" s="52">
        <v>12628000</v>
      </c>
      <c r="E8" s="98">
        <v>24</v>
      </c>
      <c r="F8" s="52"/>
      <c r="G8" s="14" t="s">
        <v>259</v>
      </c>
      <c r="H8" s="15" t="s">
        <v>260</v>
      </c>
      <c r="I8" s="67">
        <v>45796</v>
      </c>
      <c r="J8" s="12" t="s">
        <v>257</v>
      </c>
      <c r="K8" s="135">
        <v>68026.13</v>
      </c>
      <c r="M8" s="136" t="s">
        <v>261</v>
      </c>
    </row>
    <row r="9" spans="1:14" ht="12.75" customHeight="1" x14ac:dyDescent="0.2">
      <c r="D9" s="52"/>
      <c r="E9" s="85"/>
      <c r="F9" s="52"/>
      <c r="J9" s="12"/>
      <c r="K9" s="12"/>
      <c r="M9" s="86"/>
      <c r="N9" s="97"/>
    </row>
    <row r="10" spans="1:14" s="86" customFormat="1" ht="12.75" customHeight="1" thickBot="1" x14ac:dyDescent="0.25">
      <c r="A10" s="99" t="s">
        <v>211</v>
      </c>
      <c r="B10" s="89"/>
      <c r="C10" s="89"/>
      <c r="D10" s="90">
        <f>SUM(D8:D9)</f>
        <v>12628000</v>
      </c>
      <c r="E10" s="91"/>
      <c r="F10" s="90"/>
      <c r="G10" s="89"/>
      <c r="H10" s="92"/>
      <c r="I10" s="93"/>
      <c r="J10" s="94"/>
      <c r="K10" s="94">
        <f>SUM(K8:K9)</f>
        <v>68026.13</v>
      </c>
      <c r="L10" s="95">
        <f>+D10-K10</f>
        <v>12559973.869999999</v>
      </c>
      <c r="M10" s="14"/>
      <c r="N10" s="69"/>
    </row>
    <row r="11" spans="1:14" ht="13.5" thickTop="1" x14ac:dyDescent="0.2">
      <c r="D11" s="52"/>
      <c r="E11" s="85"/>
      <c r="F11" s="52"/>
      <c r="J11" s="12"/>
      <c r="K11" s="12"/>
    </row>
    <row r="12" spans="1:14" x14ac:dyDescent="0.2">
      <c r="D12" s="52"/>
      <c r="E12" s="85"/>
      <c r="F12" s="52"/>
      <c r="J12" s="12"/>
      <c r="K12" s="12"/>
    </row>
    <row r="13" spans="1:14" x14ac:dyDescent="0.2">
      <c r="D13" s="52"/>
      <c r="E13" s="85"/>
      <c r="F13" s="52"/>
      <c r="J13" s="12"/>
      <c r="K13" s="12"/>
    </row>
    <row r="14" spans="1:14" x14ac:dyDescent="0.2">
      <c r="D14" s="52"/>
      <c r="E14" s="85"/>
      <c r="F14" s="52"/>
      <c r="J14" s="12"/>
      <c r="K14" s="12"/>
    </row>
    <row r="15" spans="1:14" x14ac:dyDescent="0.2">
      <c r="D15" s="52"/>
      <c r="E15" s="85"/>
      <c r="F15" s="52"/>
      <c r="J15" s="12"/>
      <c r="K15" s="12"/>
    </row>
    <row r="16" spans="1:14" x14ac:dyDescent="0.2">
      <c r="D16" s="52"/>
      <c r="E16" s="85"/>
      <c r="F16" s="52"/>
      <c r="J16" s="12"/>
      <c r="K16" s="12"/>
    </row>
    <row r="17" spans="4:11" x14ac:dyDescent="0.2">
      <c r="D17" s="52"/>
      <c r="E17" s="85"/>
      <c r="F17" s="52"/>
      <c r="J17" s="12"/>
      <c r="K17" s="12"/>
    </row>
    <row r="18" spans="4:11" x14ac:dyDescent="0.2">
      <c r="D18" s="52"/>
      <c r="E18" s="85"/>
      <c r="F18" s="52"/>
      <c r="J18" s="12"/>
      <c r="K18" s="12"/>
    </row>
    <row r="19" spans="4:11" x14ac:dyDescent="0.2">
      <c r="D19" s="52"/>
      <c r="E19" s="85"/>
      <c r="F19" s="52"/>
      <c r="J19" s="12"/>
      <c r="K19" s="12"/>
    </row>
    <row r="20" spans="4:11" x14ac:dyDescent="0.2">
      <c r="D20" s="52"/>
      <c r="E20" s="85"/>
      <c r="F20" s="52"/>
      <c r="J20" s="12"/>
      <c r="K20" s="12"/>
    </row>
    <row r="21" spans="4:11" x14ac:dyDescent="0.2">
      <c r="D21" s="52"/>
      <c r="E21" s="85"/>
      <c r="F21" s="52"/>
      <c r="J21" s="12"/>
      <c r="K21" s="12"/>
    </row>
    <row r="22" spans="4:11" x14ac:dyDescent="0.2">
      <c r="D22" s="52"/>
      <c r="E22" s="85"/>
      <c r="F22" s="52"/>
      <c r="J22" s="12"/>
      <c r="K22" s="12"/>
    </row>
    <row r="23" spans="4:11" x14ac:dyDescent="0.2">
      <c r="D23" s="52"/>
      <c r="E23" s="85"/>
      <c r="F23" s="52"/>
      <c r="J23" s="12"/>
      <c r="K23" s="12"/>
    </row>
    <row r="24" spans="4:11" x14ac:dyDescent="0.2">
      <c r="D24" s="52"/>
      <c r="E24" s="85"/>
      <c r="F24" s="52"/>
      <c r="J24" s="12"/>
      <c r="K24" s="12"/>
    </row>
    <row r="25" spans="4:11" x14ac:dyDescent="0.2">
      <c r="D25" s="52"/>
      <c r="E25" s="85"/>
      <c r="F25" s="52"/>
      <c r="J25" s="12"/>
      <c r="K25" s="12"/>
    </row>
    <row r="26" spans="4:11" x14ac:dyDescent="0.2">
      <c r="D26" s="52"/>
      <c r="E26" s="85"/>
      <c r="F26" s="52"/>
      <c r="J26" s="12"/>
      <c r="K26" s="12"/>
    </row>
    <row r="27" spans="4:11" x14ac:dyDescent="0.2">
      <c r="D27" s="52"/>
      <c r="E27" s="85"/>
      <c r="F27" s="52"/>
      <c r="J27" s="12"/>
      <c r="K27" s="12"/>
    </row>
    <row r="28" spans="4:11" x14ac:dyDescent="0.2">
      <c r="D28" s="52"/>
      <c r="E28" s="85"/>
      <c r="F28" s="52"/>
      <c r="J28" s="12"/>
      <c r="K28" s="12"/>
    </row>
    <row r="29" spans="4:11" x14ac:dyDescent="0.2">
      <c r="D29" s="52"/>
      <c r="E29" s="85"/>
      <c r="F29" s="52"/>
      <c r="J29" s="12"/>
      <c r="K29" s="12"/>
    </row>
    <row r="30" spans="4:11" x14ac:dyDescent="0.2">
      <c r="D30" s="52"/>
      <c r="E30" s="85"/>
      <c r="F30" s="52"/>
      <c r="J30" s="12"/>
      <c r="K30" s="12"/>
    </row>
    <row r="31" spans="4:11" x14ac:dyDescent="0.2">
      <c r="D31" s="52"/>
      <c r="E31" s="85"/>
      <c r="F31" s="52"/>
      <c r="J31" s="12"/>
      <c r="K31" s="12"/>
    </row>
    <row r="32" spans="4:11" x14ac:dyDescent="0.2">
      <c r="D32" s="52"/>
      <c r="E32" s="85"/>
      <c r="F32" s="52"/>
      <c r="J32" s="12"/>
      <c r="K32" s="12"/>
    </row>
    <row r="33" spans="4:11" x14ac:dyDescent="0.2">
      <c r="D33" s="52"/>
      <c r="E33" s="85"/>
      <c r="F33" s="52"/>
      <c r="J33" s="12"/>
      <c r="K33" s="12"/>
    </row>
    <row r="34" spans="4:11" x14ac:dyDescent="0.2">
      <c r="D34" s="52"/>
      <c r="E34" s="85"/>
      <c r="F34" s="52"/>
      <c r="J34" s="12"/>
      <c r="K34" s="12"/>
    </row>
    <row r="35" spans="4:11" x14ac:dyDescent="0.2">
      <c r="D35" s="52"/>
      <c r="E35" s="85"/>
      <c r="F35" s="52"/>
      <c r="J35" s="12"/>
      <c r="K35" s="12"/>
    </row>
    <row r="36" spans="4:11" x14ac:dyDescent="0.2">
      <c r="D36" s="52"/>
      <c r="E36" s="85"/>
      <c r="F36" s="52"/>
      <c r="J36" s="12"/>
      <c r="K36" s="12"/>
    </row>
    <row r="37" spans="4:11" x14ac:dyDescent="0.2">
      <c r="D37" s="52"/>
      <c r="E37" s="85"/>
      <c r="F37" s="52"/>
      <c r="J37" s="12"/>
      <c r="K37" s="12"/>
    </row>
    <row r="38" spans="4:11" x14ac:dyDescent="0.2">
      <c r="D38" s="52"/>
      <c r="E38" s="85"/>
      <c r="F38" s="52"/>
      <c r="J38" s="12"/>
      <c r="K38" s="12"/>
    </row>
    <row r="39" spans="4:11" x14ac:dyDescent="0.2">
      <c r="D39" s="52"/>
      <c r="E39" s="85"/>
      <c r="F39" s="52"/>
      <c r="J39" s="12"/>
      <c r="K39" s="12"/>
    </row>
    <row r="40" spans="4:11" x14ac:dyDescent="0.2">
      <c r="D40" s="52"/>
      <c r="E40" s="85"/>
      <c r="F40" s="52"/>
      <c r="J40" s="12"/>
      <c r="K40" s="12"/>
    </row>
    <row r="41" spans="4:11" x14ac:dyDescent="0.2">
      <c r="D41" s="52"/>
      <c r="E41" s="85"/>
      <c r="F41" s="52"/>
      <c r="J41" s="12"/>
      <c r="K41" s="12"/>
    </row>
    <row r="42" spans="4:11" x14ac:dyDescent="0.2">
      <c r="D42" s="52"/>
      <c r="E42" s="85"/>
      <c r="F42" s="52"/>
      <c r="J42" s="12"/>
      <c r="K42" s="12"/>
    </row>
    <row r="43" spans="4:11" x14ac:dyDescent="0.2">
      <c r="D43" s="52"/>
      <c r="E43" s="85"/>
      <c r="F43" s="52"/>
      <c r="J43" s="12"/>
      <c r="K43" s="12"/>
    </row>
    <row r="44" spans="4:11" x14ac:dyDescent="0.2">
      <c r="D44" s="52"/>
      <c r="E44" s="85"/>
      <c r="F44" s="52"/>
      <c r="J44" s="12"/>
      <c r="K44" s="12"/>
    </row>
    <row r="45" spans="4:11" x14ac:dyDescent="0.2">
      <c r="D45" s="52"/>
      <c r="E45" s="85"/>
      <c r="F45" s="52"/>
      <c r="J45" s="12"/>
      <c r="K45" s="12"/>
    </row>
    <row r="46" spans="4:11" x14ac:dyDescent="0.2">
      <c r="D46" s="52"/>
      <c r="E46" s="85"/>
      <c r="F46" s="52"/>
      <c r="J46" s="12"/>
      <c r="K46" s="12"/>
    </row>
    <row r="47" spans="4:11" x14ac:dyDescent="0.2">
      <c r="D47" s="52"/>
      <c r="E47" s="85"/>
      <c r="F47" s="52"/>
      <c r="J47" s="12"/>
      <c r="K47" s="12"/>
    </row>
    <row r="48" spans="4:11" x14ac:dyDescent="0.2">
      <c r="D48" s="52"/>
      <c r="E48" s="85"/>
      <c r="F48" s="52"/>
      <c r="J48" s="12"/>
      <c r="K48" s="12"/>
    </row>
    <row r="49" spans="4:11" x14ac:dyDescent="0.2">
      <c r="D49" s="52"/>
      <c r="E49" s="85"/>
      <c r="F49" s="52"/>
      <c r="J49" s="12"/>
      <c r="K49" s="12"/>
    </row>
    <row r="50" spans="4:11" x14ac:dyDescent="0.2">
      <c r="D50" s="52"/>
      <c r="E50" s="85"/>
      <c r="F50" s="52"/>
      <c r="J50" s="12"/>
      <c r="K50" s="12"/>
    </row>
    <row r="51" spans="4:11" x14ac:dyDescent="0.2">
      <c r="D51" s="52"/>
      <c r="E51" s="85"/>
      <c r="F51" s="52"/>
      <c r="J51" s="12"/>
      <c r="K51" s="12"/>
    </row>
    <row r="52" spans="4:11" x14ac:dyDescent="0.2">
      <c r="D52" s="52"/>
      <c r="E52" s="85"/>
      <c r="F52" s="52"/>
      <c r="J52" s="12"/>
      <c r="K52" s="12"/>
    </row>
    <row r="53" spans="4:11" x14ac:dyDescent="0.2">
      <c r="D53" s="52"/>
      <c r="E53" s="85"/>
      <c r="F53" s="52"/>
      <c r="J53" s="12"/>
      <c r="K53" s="12"/>
    </row>
    <row r="54" spans="4:11" x14ac:dyDescent="0.2">
      <c r="D54" s="52"/>
      <c r="E54" s="85"/>
      <c r="F54" s="52"/>
      <c r="J54" s="12"/>
      <c r="K54" s="12"/>
    </row>
    <row r="55" spans="4:11" x14ac:dyDescent="0.2">
      <c r="D55" s="52"/>
      <c r="E55" s="85"/>
      <c r="F55" s="52"/>
      <c r="J55" s="12"/>
      <c r="K55" s="12"/>
    </row>
    <row r="56" spans="4:11" x14ac:dyDescent="0.2">
      <c r="D56" s="52"/>
      <c r="E56" s="85"/>
      <c r="F56" s="52"/>
      <c r="J56" s="12"/>
      <c r="K56" s="12"/>
    </row>
    <row r="57" spans="4:11" x14ac:dyDescent="0.2">
      <c r="D57" s="52"/>
      <c r="E57" s="85"/>
      <c r="F57" s="52"/>
      <c r="J57" s="12"/>
      <c r="K57" s="12"/>
    </row>
    <row r="58" spans="4:11" x14ac:dyDescent="0.2">
      <c r="D58" s="52"/>
      <c r="E58" s="85"/>
      <c r="F58" s="52"/>
      <c r="J58" s="12"/>
      <c r="K58" s="12"/>
    </row>
    <row r="59" spans="4:11" x14ac:dyDescent="0.2">
      <c r="D59" s="52"/>
      <c r="E59" s="85"/>
      <c r="F59" s="52"/>
      <c r="J59" s="12"/>
      <c r="K59" s="12"/>
    </row>
    <row r="60" spans="4:11" x14ac:dyDescent="0.2">
      <c r="D60" s="52"/>
      <c r="E60" s="85"/>
      <c r="F60" s="52"/>
      <c r="J60" s="12"/>
      <c r="K60" s="12"/>
    </row>
    <row r="61" spans="4:11" x14ac:dyDescent="0.2">
      <c r="D61" s="52"/>
      <c r="E61" s="85"/>
      <c r="F61" s="52"/>
      <c r="J61" s="12"/>
      <c r="K61" s="12"/>
    </row>
    <row r="62" spans="4:11" x14ac:dyDescent="0.2">
      <c r="D62" s="52"/>
      <c r="E62" s="85"/>
      <c r="F62" s="52"/>
      <c r="J62" s="12"/>
      <c r="K62" s="12"/>
    </row>
    <row r="63" spans="4:11" x14ac:dyDescent="0.2">
      <c r="D63" s="52"/>
      <c r="E63" s="85"/>
      <c r="F63" s="52"/>
      <c r="J63" s="12"/>
      <c r="K63" s="12"/>
    </row>
    <row r="64" spans="4:11" x14ac:dyDescent="0.2">
      <c r="D64" s="52"/>
      <c r="E64" s="85"/>
      <c r="F64" s="52"/>
      <c r="J64" s="12"/>
      <c r="K64" s="12"/>
    </row>
    <row r="65" spans="4:11" x14ac:dyDescent="0.2">
      <c r="D65" s="52"/>
      <c r="E65" s="85"/>
      <c r="F65" s="52"/>
      <c r="J65" s="12"/>
      <c r="K65" s="12"/>
    </row>
    <row r="66" spans="4:11" x14ac:dyDescent="0.2">
      <c r="D66" s="52"/>
      <c r="E66" s="85"/>
      <c r="F66" s="52"/>
      <c r="J66" s="12"/>
      <c r="K66" s="12"/>
    </row>
    <row r="67" spans="4:11" x14ac:dyDescent="0.2">
      <c r="D67" s="52"/>
      <c r="E67" s="85"/>
      <c r="F67" s="52"/>
      <c r="J67" s="12"/>
      <c r="K67" s="12"/>
    </row>
    <row r="68" spans="4:11" x14ac:dyDescent="0.2">
      <c r="D68" s="52"/>
      <c r="E68" s="85"/>
      <c r="F68" s="52"/>
      <c r="J68" s="12"/>
      <c r="K68" s="12"/>
    </row>
    <row r="69" spans="4:11" x14ac:dyDescent="0.2">
      <c r="D69" s="52"/>
      <c r="E69" s="85"/>
      <c r="F69" s="52"/>
      <c r="J69" s="12"/>
      <c r="K69" s="12"/>
    </row>
    <row r="70" spans="4:11" x14ac:dyDescent="0.2">
      <c r="D70" s="52"/>
      <c r="E70" s="85"/>
      <c r="F70" s="52"/>
      <c r="J70" s="12"/>
      <c r="K70" s="12"/>
    </row>
    <row r="71" spans="4:11" x14ac:dyDescent="0.2">
      <c r="D71" s="52"/>
      <c r="E71" s="85"/>
      <c r="F71" s="52"/>
      <c r="J71" s="12"/>
      <c r="K71" s="12"/>
    </row>
    <row r="72" spans="4:11" x14ac:dyDescent="0.2">
      <c r="D72" s="52"/>
      <c r="E72" s="85"/>
      <c r="F72" s="52"/>
      <c r="J72" s="12"/>
      <c r="K72" s="12"/>
    </row>
    <row r="73" spans="4:11" x14ac:dyDescent="0.2">
      <c r="D73" s="52"/>
      <c r="E73" s="85"/>
      <c r="F73" s="52"/>
      <c r="J73" s="12"/>
      <c r="K73" s="12"/>
    </row>
    <row r="74" spans="4:11" x14ac:dyDescent="0.2">
      <c r="D74" s="52"/>
      <c r="E74" s="85"/>
      <c r="F74" s="52"/>
      <c r="J74" s="12"/>
      <c r="K74" s="12"/>
    </row>
    <row r="75" spans="4:11" x14ac:dyDescent="0.2">
      <c r="D75" s="52"/>
      <c r="E75" s="85"/>
      <c r="F75" s="52"/>
      <c r="J75" s="12"/>
      <c r="K75" s="12"/>
    </row>
    <row r="76" spans="4:11" x14ac:dyDescent="0.2">
      <c r="D76" s="52"/>
      <c r="E76" s="85"/>
      <c r="F76" s="52"/>
      <c r="J76" s="12"/>
      <c r="K76" s="12"/>
    </row>
    <row r="77" spans="4:11" x14ac:dyDescent="0.2">
      <c r="D77" s="52"/>
      <c r="E77" s="85"/>
      <c r="F77" s="52"/>
      <c r="J77" s="12"/>
      <c r="K77" s="12"/>
    </row>
    <row r="78" spans="4:11" x14ac:dyDescent="0.2">
      <c r="D78" s="52"/>
      <c r="E78" s="85"/>
      <c r="F78" s="52"/>
      <c r="J78" s="12"/>
      <c r="K78" s="12"/>
    </row>
    <row r="79" spans="4:11" x14ac:dyDescent="0.2">
      <c r="D79" s="52"/>
      <c r="E79" s="85"/>
      <c r="F79" s="52"/>
      <c r="J79" s="12"/>
      <c r="K79" s="12"/>
    </row>
    <row r="80" spans="4:11" x14ac:dyDescent="0.2">
      <c r="D80" s="52"/>
      <c r="E80" s="85"/>
      <c r="F80" s="52"/>
      <c r="J80" s="12"/>
      <c r="K80" s="12"/>
    </row>
    <row r="81" spans="4:11" x14ac:dyDescent="0.2">
      <c r="D81" s="52"/>
      <c r="E81" s="85"/>
      <c r="F81" s="52"/>
      <c r="J81" s="12"/>
      <c r="K81" s="12"/>
    </row>
    <row r="82" spans="4:11" x14ac:dyDescent="0.2">
      <c r="D82" s="52"/>
      <c r="E82" s="85"/>
      <c r="F82" s="52"/>
      <c r="J82" s="12"/>
      <c r="K82" s="12"/>
    </row>
    <row r="83" spans="4:11" x14ac:dyDescent="0.2">
      <c r="D83" s="52"/>
      <c r="E83" s="85"/>
      <c r="F83" s="52"/>
      <c r="J83" s="12"/>
      <c r="K83" s="12"/>
    </row>
    <row r="84" spans="4:11" x14ac:dyDescent="0.2">
      <c r="D84" s="52"/>
      <c r="E84" s="85"/>
      <c r="F84" s="52"/>
      <c r="J84" s="12"/>
      <c r="K84" s="12"/>
    </row>
    <row r="85" spans="4:11" x14ac:dyDescent="0.2">
      <c r="D85" s="52"/>
      <c r="E85" s="85"/>
      <c r="F85" s="52"/>
      <c r="J85" s="12"/>
      <c r="K85" s="12"/>
    </row>
    <row r="86" spans="4:11" x14ac:dyDescent="0.2">
      <c r="D86" s="52"/>
      <c r="E86" s="85"/>
      <c r="F86" s="52"/>
      <c r="J86" s="12"/>
      <c r="K86" s="12"/>
    </row>
    <row r="87" spans="4:11" x14ac:dyDescent="0.2">
      <c r="D87" s="52"/>
      <c r="E87" s="85"/>
      <c r="F87" s="52"/>
      <c r="J87" s="12"/>
      <c r="K87" s="12"/>
    </row>
    <row r="88" spans="4:11" x14ac:dyDescent="0.2">
      <c r="D88" s="52"/>
      <c r="E88" s="85"/>
      <c r="F88" s="52"/>
      <c r="J88" s="12"/>
      <c r="K88" s="12"/>
    </row>
    <row r="89" spans="4:11" x14ac:dyDescent="0.2">
      <c r="D89" s="52"/>
      <c r="E89" s="85"/>
      <c r="F89" s="52"/>
      <c r="J89" s="12"/>
      <c r="K89" s="12"/>
    </row>
    <row r="90" spans="4:11" x14ac:dyDescent="0.2">
      <c r="D90" s="52"/>
      <c r="E90" s="85"/>
      <c r="F90" s="52"/>
      <c r="J90" s="12"/>
      <c r="K90" s="12"/>
    </row>
    <row r="91" spans="4:11" x14ac:dyDescent="0.2">
      <c r="D91" s="52"/>
      <c r="E91" s="85"/>
      <c r="F91" s="52"/>
      <c r="J91" s="12"/>
      <c r="K91" s="12"/>
    </row>
    <row r="92" spans="4:11" x14ac:dyDescent="0.2">
      <c r="D92" s="52"/>
      <c r="E92" s="85"/>
      <c r="F92" s="52"/>
      <c r="J92" s="12"/>
      <c r="K92" s="12"/>
    </row>
    <row r="93" spans="4:11" x14ac:dyDescent="0.2">
      <c r="D93" s="52"/>
      <c r="E93" s="85"/>
      <c r="F93" s="52"/>
      <c r="J93" s="12"/>
      <c r="K93" s="12"/>
    </row>
    <row r="94" spans="4:11" x14ac:dyDescent="0.2">
      <c r="D94" s="52"/>
      <c r="E94" s="85"/>
      <c r="F94" s="52"/>
      <c r="J94" s="12"/>
      <c r="K94" s="12"/>
    </row>
    <row r="95" spans="4:11" x14ac:dyDescent="0.2">
      <c r="D95" s="52"/>
      <c r="E95" s="85"/>
      <c r="F95" s="52"/>
      <c r="J95" s="12"/>
      <c r="K95" s="12"/>
    </row>
    <row r="96" spans="4:11" x14ac:dyDescent="0.2">
      <c r="D96" s="52"/>
      <c r="E96" s="85"/>
      <c r="F96" s="52"/>
      <c r="J96" s="12"/>
      <c r="K96" s="12"/>
    </row>
    <row r="97" spans="4:11" x14ac:dyDescent="0.2">
      <c r="D97" s="52"/>
      <c r="E97" s="85"/>
      <c r="F97" s="52"/>
      <c r="J97" s="12"/>
      <c r="K97" s="12"/>
    </row>
    <row r="98" spans="4:11" x14ac:dyDescent="0.2">
      <c r="D98" s="52"/>
      <c r="E98" s="85"/>
      <c r="F98" s="52"/>
      <c r="J98" s="12"/>
      <c r="K98" s="12"/>
    </row>
    <row r="99" spans="4:11" x14ac:dyDescent="0.2">
      <c r="D99" s="52"/>
      <c r="E99" s="85"/>
      <c r="F99" s="52"/>
      <c r="J99" s="12"/>
      <c r="K99" s="12"/>
    </row>
    <row r="100" spans="4:11" x14ac:dyDescent="0.2">
      <c r="D100" s="52"/>
      <c r="E100" s="85"/>
      <c r="F100" s="52"/>
      <c r="J100" s="12"/>
      <c r="K100" s="12"/>
    </row>
    <row r="101" spans="4:11" x14ac:dyDescent="0.2">
      <c r="D101" s="52"/>
      <c r="E101" s="85"/>
      <c r="F101" s="52"/>
      <c r="J101" s="12"/>
      <c r="K101" s="12"/>
    </row>
    <row r="102" spans="4:11" x14ac:dyDescent="0.2">
      <c r="D102" s="52"/>
      <c r="E102" s="85"/>
      <c r="F102" s="52"/>
      <c r="J102" s="12"/>
      <c r="K102" s="12"/>
    </row>
    <row r="103" spans="4:11" x14ac:dyDescent="0.2">
      <c r="D103" s="52"/>
      <c r="E103" s="85"/>
      <c r="F103" s="52"/>
      <c r="J103" s="12"/>
      <c r="K103" s="12"/>
    </row>
    <row r="104" spans="4:11" x14ac:dyDescent="0.2">
      <c r="D104" s="52"/>
      <c r="E104" s="85"/>
      <c r="F104" s="52"/>
      <c r="J104" s="12"/>
      <c r="K104" s="12"/>
    </row>
    <row r="105" spans="4:11" x14ac:dyDescent="0.2">
      <c r="D105" s="52"/>
      <c r="E105" s="85"/>
      <c r="F105" s="52"/>
      <c r="J105" s="12"/>
      <c r="K105" s="12"/>
    </row>
    <row r="106" spans="4:11" x14ac:dyDescent="0.2">
      <c r="D106" s="52"/>
      <c r="E106" s="85"/>
      <c r="F106" s="52"/>
      <c r="J106" s="12"/>
      <c r="K106" s="12"/>
    </row>
    <row r="107" spans="4:11" x14ac:dyDescent="0.2">
      <c r="D107" s="52"/>
      <c r="E107" s="85"/>
      <c r="F107" s="52"/>
      <c r="J107" s="12"/>
      <c r="K107" s="12"/>
    </row>
    <row r="108" spans="4:11" x14ac:dyDescent="0.2">
      <c r="D108" s="52"/>
      <c r="E108" s="85"/>
      <c r="F108" s="52"/>
      <c r="J108" s="12"/>
      <c r="K108" s="12"/>
    </row>
    <row r="109" spans="4:11" x14ac:dyDescent="0.2">
      <c r="D109" s="52"/>
      <c r="E109" s="85"/>
      <c r="F109" s="52"/>
      <c r="J109" s="12"/>
      <c r="K109" s="12"/>
    </row>
    <row r="110" spans="4:11" x14ac:dyDescent="0.2">
      <c r="D110" s="52"/>
      <c r="E110" s="85"/>
      <c r="F110" s="52"/>
      <c r="J110" s="12"/>
      <c r="K110" s="12"/>
    </row>
    <row r="111" spans="4:11" x14ac:dyDescent="0.2">
      <c r="D111" s="52"/>
      <c r="E111" s="85"/>
      <c r="F111" s="52"/>
      <c r="J111" s="12"/>
      <c r="K111" s="12"/>
    </row>
    <row r="112" spans="4:11" x14ac:dyDescent="0.2">
      <c r="D112" s="52"/>
      <c r="E112" s="85"/>
      <c r="F112" s="52"/>
      <c r="J112" s="12"/>
      <c r="K112" s="12"/>
    </row>
    <row r="113" spans="4:11" x14ac:dyDescent="0.2">
      <c r="D113" s="52"/>
      <c r="E113" s="85"/>
      <c r="F113" s="52"/>
      <c r="J113" s="12"/>
      <c r="K113" s="12"/>
    </row>
    <row r="114" spans="4:11" x14ac:dyDescent="0.2">
      <c r="D114" s="52"/>
      <c r="E114" s="85"/>
      <c r="F114" s="52"/>
      <c r="J114" s="12"/>
      <c r="K114" s="12"/>
    </row>
    <row r="115" spans="4:11" x14ac:dyDescent="0.2">
      <c r="D115" s="52"/>
      <c r="E115" s="85"/>
      <c r="F115" s="52"/>
      <c r="J115" s="12"/>
      <c r="K115" s="12"/>
    </row>
    <row r="116" spans="4:11" x14ac:dyDescent="0.2">
      <c r="D116" s="52"/>
      <c r="E116" s="85"/>
      <c r="F116" s="52"/>
      <c r="J116" s="12"/>
      <c r="K116" s="12"/>
    </row>
    <row r="117" spans="4:11" x14ac:dyDescent="0.2">
      <c r="D117" s="52"/>
      <c r="E117" s="85"/>
      <c r="F117" s="52"/>
      <c r="J117" s="12"/>
      <c r="K117" s="12"/>
    </row>
    <row r="118" spans="4:11" x14ac:dyDescent="0.2">
      <c r="D118" s="52"/>
      <c r="E118" s="85"/>
      <c r="F118" s="52"/>
      <c r="J118" s="12"/>
      <c r="K118" s="12"/>
    </row>
    <row r="119" spans="4:11" x14ac:dyDescent="0.2">
      <c r="D119" s="52"/>
      <c r="E119" s="85"/>
      <c r="F119" s="52"/>
      <c r="J119" s="12"/>
      <c r="K119" s="12"/>
    </row>
    <row r="120" spans="4:11" x14ac:dyDescent="0.2">
      <c r="D120" s="52"/>
      <c r="E120" s="85"/>
      <c r="F120" s="52"/>
      <c r="J120" s="12"/>
      <c r="K120" s="12"/>
    </row>
    <row r="121" spans="4:11" x14ac:dyDescent="0.2">
      <c r="D121" s="52"/>
      <c r="E121" s="85"/>
      <c r="F121" s="52"/>
      <c r="J121" s="12"/>
      <c r="K121" s="12"/>
    </row>
    <row r="122" spans="4:11" x14ac:dyDescent="0.2">
      <c r="D122" s="52"/>
      <c r="E122" s="85"/>
      <c r="F122" s="52"/>
      <c r="J122" s="12"/>
      <c r="K122" s="12"/>
    </row>
    <row r="123" spans="4:11" x14ac:dyDescent="0.2">
      <c r="D123" s="52"/>
      <c r="E123" s="85"/>
      <c r="F123" s="52"/>
      <c r="J123" s="12"/>
      <c r="K123" s="12"/>
    </row>
    <row r="124" spans="4:11" x14ac:dyDescent="0.2">
      <c r="D124" s="52"/>
      <c r="E124" s="85"/>
      <c r="F124" s="52"/>
      <c r="J124" s="12"/>
      <c r="K124" s="12"/>
    </row>
    <row r="125" spans="4:11" x14ac:dyDescent="0.2">
      <c r="D125" s="52"/>
      <c r="E125" s="85"/>
      <c r="F125" s="52"/>
      <c r="J125" s="12"/>
      <c r="K125" s="12"/>
    </row>
    <row r="126" spans="4:11" x14ac:dyDescent="0.2">
      <c r="D126" s="52"/>
      <c r="E126" s="85"/>
      <c r="F126" s="52"/>
      <c r="J126" s="12"/>
      <c r="K126" s="12"/>
    </row>
    <row r="127" spans="4:11" x14ac:dyDescent="0.2">
      <c r="D127" s="52"/>
      <c r="E127" s="85"/>
      <c r="F127" s="52"/>
      <c r="J127" s="12"/>
      <c r="K127" s="12"/>
    </row>
    <row r="128" spans="4:11" x14ac:dyDescent="0.2">
      <c r="D128" s="52"/>
      <c r="E128" s="85"/>
      <c r="F128" s="52"/>
      <c r="J128" s="12"/>
      <c r="K128" s="12"/>
    </row>
    <row r="129" spans="4:11" x14ac:dyDescent="0.2">
      <c r="D129" s="52"/>
      <c r="E129" s="85"/>
      <c r="F129" s="52"/>
      <c r="J129" s="12"/>
      <c r="K129" s="12"/>
    </row>
    <row r="130" spans="4:11" x14ac:dyDescent="0.2">
      <c r="D130" s="52"/>
      <c r="E130" s="85"/>
      <c r="F130" s="52"/>
      <c r="J130" s="12"/>
      <c r="K130" s="12"/>
    </row>
    <row r="131" spans="4:11" x14ac:dyDescent="0.2">
      <c r="D131" s="52"/>
      <c r="E131" s="85"/>
      <c r="F131" s="52"/>
      <c r="J131" s="12"/>
      <c r="K131" s="12"/>
    </row>
    <row r="132" spans="4:11" x14ac:dyDescent="0.2">
      <c r="D132" s="52"/>
      <c r="E132" s="85"/>
      <c r="F132" s="52"/>
      <c r="J132" s="12"/>
      <c r="K132" s="12"/>
    </row>
    <row r="133" spans="4:11" x14ac:dyDescent="0.2">
      <c r="D133" s="52"/>
      <c r="E133" s="85"/>
      <c r="F133" s="52"/>
      <c r="J133" s="12"/>
      <c r="K133" s="12"/>
    </row>
    <row r="134" spans="4:11" x14ac:dyDescent="0.2">
      <c r="D134" s="52"/>
      <c r="E134" s="85"/>
      <c r="F134" s="52"/>
      <c r="J134" s="12"/>
      <c r="K134" s="12"/>
    </row>
    <row r="135" spans="4:11" x14ac:dyDescent="0.2">
      <c r="D135" s="52"/>
      <c r="E135" s="85"/>
      <c r="F135" s="52"/>
      <c r="J135" s="12"/>
      <c r="K135" s="12"/>
    </row>
    <row r="136" spans="4:11" x14ac:dyDescent="0.2">
      <c r="D136" s="52"/>
      <c r="E136" s="85"/>
      <c r="F136" s="52"/>
      <c r="J136" s="12"/>
      <c r="K136" s="12"/>
    </row>
    <row r="137" spans="4:11" x14ac:dyDescent="0.2">
      <c r="D137" s="52"/>
      <c r="E137" s="85"/>
      <c r="F137" s="52"/>
      <c r="J137" s="12"/>
      <c r="K137" s="12"/>
    </row>
    <row r="138" spans="4:11" x14ac:dyDescent="0.2">
      <c r="D138" s="52"/>
      <c r="E138" s="85"/>
      <c r="F138" s="52"/>
      <c r="J138" s="12"/>
      <c r="K138" s="12"/>
    </row>
    <row r="139" spans="4:11" x14ac:dyDescent="0.2">
      <c r="D139" s="52"/>
      <c r="E139" s="85"/>
      <c r="F139" s="52"/>
      <c r="J139" s="12"/>
      <c r="K139" s="12"/>
    </row>
    <row r="140" spans="4:11" x14ac:dyDescent="0.2">
      <c r="D140" s="52"/>
      <c r="E140" s="85"/>
      <c r="F140" s="52"/>
      <c r="J140" s="12"/>
      <c r="K140" s="12"/>
    </row>
    <row r="141" spans="4:11" x14ac:dyDescent="0.2">
      <c r="D141" s="52"/>
      <c r="E141" s="85"/>
      <c r="F141" s="52"/>
      <c r="J141" s="12"/>
      <c r="K141" s="12"/>
    </row>
    <row r="142" spans="4:11" x14ac:dyDescent="0.2">
      <c r="D142" s="52"/>
      <c r="E142" s="85"/>
      <c r="F142" s="52"/>
      <c r="J142" s="12"/>
      <c r="K142" s="12"/>
    </row>
    <row r="143" spans="4:11" x14ac:dyDescent="0.2">
      <c r="D143" s="52"/>
      <c r="E143" s="85"/>
      <c r="F143" s="52"/>
      <c r="J143" s="12"/>
      <c r="K143" s="12"/>
    </row>
    <row r="144" spans="4:11" x14ac:dyDescent="0.2">
      <c r="D144" s="52"/>
      <c r="E144" s="85"/>
      <c r="F144" s="52"/>
      <c r="J144" s="12"/>
      <c r="K144" s="12"/>
    </row>
    <row r="145" spans="4:11" x14ac:dyDescent="0.2">
      <c r="D145" s="52"/>
      <c r="E145" s="85"/>
      <c r="F145" s="52"/>
      <c r="J145" s="12"/>
      <c r="K145" s="12"/>
    </row>
    <row r="146" spans="4:11" x14ac:dyDescent="0.2">
      <c r="D146" s="52"/>
      <c r="E146" s="85"/>
      <c r="F146" s="52"/>
      <c r="J146" s="12"/>
      <c r="K146" s="12"/>
    </row>
    <row r="147" spans="4:11" x14ac:dyDescent="0.2">
      <c r="D147" s="52"/>
      <c r="E147" s="85"/>
      <c r="F147" s="52"/>
      <c r="J147" s="12"/>
      <c r="K147" s="12"/>
    </row>
    <row r="148" spans="4:11" x14ac:dyDescent="0.2">
      <c r="D148" s="52"/>
      <c r="E148" s="85"/>
      <c r="F148" s="52"/>
      <c r="J148" s="12"/>
      <c r="K148" s="12"/>
    </row>
    <row r="149" spans="4:11" x14ac:dyDescent="0.2">
      <c r="D149" s="52"/>
      <c r="E149" s="85"/>
      <c r="F149" s="52"/>
      <c r="J149" s="12"/>
      <c r="K149" s="12"/>
    </row>
    <row r="150" spans="4:11" x14ac:dyDescent="0.2">
      <c r="D150" s="52"/>
      <c r="E150" s="85"/>
      <c r="F150" s="52"/>
      <c r="J150" s="12"/>
      <c r="K150" s="12"/>
    </row>
    <row r="151" spans="4:11" x14ac:dyDescent="0.2">
      <c r="D151" s="52"/>
      <c r="E151" s="85"/>
      <c r="F151" s="52"/>
      <c r="J151" s="12"/>
      <c r="K151" s="12"/>
    </row>
    <row r="152" spans="4:11" x14ac:dyDescent="0.2">
      <c r="D152" s="52"/>
      <c r="E152" s="85"/>
      <c r="F152" s="52"/>
      <c r="J152" s="12"/>
      <c r="K152" s="12"/>
    </row>
    <row r="153" spans="4:11" x14ac:dyDescent="0.2">
      <c r="D153" s="52"/>
      <c r="E153" s="85"/>
      <c r="F153" s="52"/>
      <c r="J153" s="12"/>
      <c r="K153" s="12"/>
    </row>
    <row r="154" spans="4:11" x14ac:dyDescent="0.2">
      <c r="D154" s="52"/>
      <c r="E154" s="85"/>
      <c r="F154" s="52"/>
      <c r="J154" s="12"/>
      <c r="K154" s="12"/>
    </row>
    <row r="155" spans="4:11" x14ac:dyDescent="0.2">
      <c r="D155" s="52"/>
      <c r="E155" s="85"/>
      <c r="F155" s="52"/>
      <c r="J155" s="12"/>
      <c r="K155" s="12"/>
    </row>
    <row r="156" spans="4:11" x14ac:dyDescent="0.2">
      <c r="D156" s="52"/>
      <c r="E156" s="85"/>
      <c r="F156" s="52"/>
      <c r="J156" s="12"/>
      <c r="K156" s="12"/>
    </row>
    <row r="157" spans="4:11" x14ac:dyDescent="0.2">
      <c r="D157" s="52"/>
      <c r="E157" s="85"/>
      <c r="F157" s="52"/>
      <c r="J157" s="12"/>
      <c r="K157" s="12"/>
    </row>
    <row r="158" spans="4:11" x14ac:dyDescent="0.2">
      <c r="D158" s="52"/>
      <c r="E158" s="85"/>
      <c r="F158" s="52"/>
      <c r="J158" s="12"/>
      <c r="K158" s="12"/>
    </row>
    <row r="159" spans="4:11" x14ac:dyDescent="0.2">
      <c r="D159" s="52"/>
      <c r="E159" s="85"/>
      <c r="F159" s="52"/>
      <c r="J159" s="12"/>
      <c r="K159" s="12"/>
    </row>
    <row r="160" spans="4:11" x14ac:dyDescent="0.2">
      <c r="D160" s="52"/>
      <c r="E160" s="85"/>
      <c r="F160" s="52"/>
      <c r="J160" s="12"/>
      <c r="K160" s="12"/>
    </row>
    <row r="161" spans="4:11" x14ac:dyDescent="0.2">
      <c r="D161" s="52"/>
      <c r="E161" s="85"/>
      <c r="F161" s="52"/>
      <c r="J161" s="12"/>
      <c r="K161" s="12"/>
    </row>
    <row r="162" spans="4:11" x14ac:dyDescent="0.2">
      <c r="D162" s="52"/>
      <c r="E162" s="85"/>
      <c r="F162" s="52"/>
      <c r="J162" s="12"/>
      <c r="K162" s="12"/>
    </row>
    <row r="163" spans="4:11" x14ac:dyDescent="0.2">
      <c r="D163" s="52"/>
      <c r="E163" s="85"/>
      <c r="F163" s="52"/>
      <c r="J163" s="12"/>
      <c r="K163" s="12"/>
    </row>
    <row r="164" spans="4:11" x14ac:dyDescent="0.2">
      <c r="D164" s="52"/>
      <c r="E164" s="85"/>
      <c r="F164" s="52"/>
      <c r="J164" s="12"/>
      <c r="K164" s="12"/>
    </row>
    <row r="165" spans="4:11" x14ac:dyDescent="0.2">
      <c r="D165" s="52"/>
      <c r="E165" s="85"/>
      <c r="F165" s="52"/>
      <c r="J165" s="12"/>
      <c r="K165" s="12"/>
    </row>
    <row r="166" spans="4:11" x14ac:dyDescent="0.2">
      <c r="D166" s="52"/>
      <c r="E166" s="85"/>
      <c r="F166" s="52"/>
      <c r="J166" s="12"/>
      <c r="K166" s="12"/>
    </row>
    <row r="167" spans="4:11" x14ac:dyDescent="0.2">
      <c r="D167" s="52"/>
      <c r="E167" s="85"/>
      <c r="F167" s="52"/>
      <c r="J167" s="12"/>
      <c r="K167" s="12"/>
    </row>
    <row r="168" spans="4:11" x14ac:dyDescent="0.2">
      <c r="D168" s="52"/>
      <c r="E168" s="85"/>
      <c r="F168" s="52"/>
      <c r="J168" s="12"/>
      <c r="K168" s="12"/>
    </row>
    <row r="169" spans="4:11" x14ac:dyDescent="0.2">
      <c r="D169" s="52"/>
      <c r="E169" s="85"/>
      <c r="F169" s="52"/>
      <c r="J169" s="12"/>
      <c r="K169" s="12"/>
    </row>
    <row r="170" spans="4:11" x14ac:dyDescent="0.2">
      <c r="D170" s="52"/>
      <c r="E170" s="85"/>
      <c r="F170" s="52"/>
      <c r="J170" s="12"/>
      <c r="K170" s="12"/>
    </row>
    <row r="171" spans="4:11" x14ac:dyDescent="0.2">
      <c r="D171" s="52"/>
      <c r="E171" s="85"/>
      <c r="F171" s="52"/>
      <c r="J171" s="12"/>
      <c r="K171" s="12"/>
    </row>
    <row r="172" spans="4:11" x14ac:dyDescent="0.2">
      <c r="D172" s="52"/>
      <c r="E172" s="85"/>
      <c r="F172" s="52"/>
      <c r="J172" s="12"/>
      <c r="K172" s="12"/>
    </row>
    <row r="173" spans="4:11" x14ac:dyDescent="0.2">
      <c r="D173" s="52"/>
      <c r="E173" s="85"/>
      <c r="F173" s="52"/>
      <c r="J173" s="12"/>
      <c r="K173" s="12"/>
    </row>
    <row r="174" spans="4:11" x14ac:dyDescent="0.2">
      <c r="D174" s="52"/>
      <c r="E174" s="85"/>
      <c r="F174" s="52"/>
      <c r="J174" s="12"/>
      <c r="K174" s="12"/>
    </row>
    <row r="175" spans="4:11" x14ac:dyDescent="0.2">
      <c r="D175" s="52"/>
      <c r="E175" s="85"/>
      <c r="F175" s="52"/>
      <c r="J175" s="12"/>
      <c r="K175" s="12"/>
    </row>
    <row r="176" spans="4:11" x14ac:dyDescent="0.2">
      <c r="D176" s="52"/>
      <c r="E176" s="85"/>
      <c r="F176" s="52"/>
      <c r="J176" s="12"/>
      <c r="K176" s="12"/>
    </row>
    <row r="177" spans="4:11" x14ac:dyDescent="0.2">
      <c r="D177" s="52"/>
      <c r="E177" s="85"/>
      <c r="F177" s="52"/>
      <c r="J177" s="12"/>
      <c r="K177" s="12"/>
    </row>
    <row r="178" spans="4:11" x14ac:dyDescent="0.2">
      <c r="D178" s="52"/>
      <c r="E178" s="85"/>
      <c r="F178" s="52"/>
      <c r="J178" s="12"/>
      <c r="K178" s="12"/>
    </row>
    <row r="179" spans="4:11" x14ac:dyDescent="0.2">
      <c r="D179" s="52"/>
      <c r="E179" s="85"/>
      <c r="F179" s="52"/>
      <c r="J179" s="12"/>
      <c r="K179" s="12"/>
    </row>
    <row r="180" spans="4:11" x14ac:dyDescent="0.2">
      <c r="D180" s="52"/>
      <c r="E180" s="85"/>
      <c r="F180" s="52"/>
      <c r="J180" s="12"/>
      <c r="K180" s="12"/>
    </row>
    <row r="181" spans="4:11" x14ac:dyDescent="0.2">
      <c r="D181" s="52"/>
      <c r="E181" s="85"/>
      <c r="F181" s="52"/>
      <c r="J181" s="12"/>
      <c r="K181" s="12"/>
    </row>
    <row r="182" spans="4:11" x14ac:dyDescent="0.2">
      <c r="D182" s="52"/>
      <c r="E182" s="85"/>
      <c r="F182" s="52"/>
      <c r="J182" s="12"/>
      <c r="K182" s="12"/>
    </row>
    <row r="183" spans="4:11" x14ac:dyDescent="0.2">
      <c r="D183" s="52"/>
      <c r="E183" s="85"/>
      <c r="F183" s="52"/>
      <c r="J183" s="12"/>
      <c r="K183" s="12"/>
    </row>
    <row r="184" spans="4:11" x14ac:dyDescent="0.2">
      <c r="D184" s="52"/>
      <c r="E184" s="85"/>
      <c r="F184" s="52"/>
      <c r="J184" s="12"/>
      <c r="K184" s="12"/>
    </row>
    <row r="185" spans="4:11" x14ac:dyDescent="0.2">
      <c r="D185" s="52"/>
      <c r="E185" s="85"/>
      <c r="F185" s="52"/>
      <c r="J185" s="12"/>
      <c r="K185" s="12"/>
    </row>
    <row r="186" spans="4:11" x14ac:dyDescent="0.2">
      <c r="D186" s="52"/>
      <c r="E186" s="85"/>
      <c r="F186" s="52"/>
      <c r="J186" s="12"/>
      <c r="K186" s="12"/>
    </row>
    <row r="187" spans="4:11" x14ac:dyDescent="0.2">
      <c r="D187" s="52"/>
      <c r="E187" s="85"/>
      <c r="F187" s="52"/>
      <c r="J187" s="12"/>
      <c r="K187" s="12"/>
    </row>
    <row r="188" spans="4:11" x14ac:dyDescent="0.2">
      <c r="D188" s="52"/>
      <c r="E188" s="85"/>
      <c r="F188" s="52"/>
      <c r="J188" s="12"/>
      <c r="K188" s="12"/>
    </row>
    <row r="189" spans="4:11" x14ac:dyDescent="0.2">
      <c r="D189" s="52"/>
      <c r="E189" s="85"/>
      <c r="F189" s="52"/>
      <c r="J189" s="12"/>
      <c r="K189" s="12"/>
    </row>
    <row r="190" spans="4:11" x14ac:dyDescent="0.2">
      <c r="D190" s="52"/>
      <c r="E190" s="85"/>
      <c r="F190" s="52"/>
      <c r="J190" s="12"/>
      <c r="K190" s="12"/>
    </row>
    <row r="191" spans="4:11" x14ac:dyDescent="0.2">
      <c r="D191" s="52"/>
      <c r="E191" s="85"/>
      <c r="F191" s="52"/>
      <c r="J191" s="12"/>
      <c r="K191" s="12"/>
    </row>
    <row r="192" spans="4:11" x14ac:dyDescent="0.2">
      <c r="D192" s="52"/>
      <c r="E192" s="85"/>
      <c r="F192" s="52"/>
      <c r="J192" s="12"/>
      <c r="K192" s="12"/>
    </row>
    <row r="193" spans="4:11" x14ac:dyDescent="0.2">
      <c r="D193" s="52"/>
      <c r="E193" s="85"/>
      <c r="F193" s="52"/>
      <c r="J193" s="12"/>
      <c r="K193" s="12"/>
    </row>
    <row r="194" spans="4:11" x14ac:dyDescent="0.2">
      <c r="D194" s="52"/>
      <c r="E194" s="85"/>
      <c r="F194" s="52"/>
      <c r="J194" s="12"/>
      <c r="K194" s="12"/>
    </row>
    <row r="195" spans="4:11" x14ac:dyDescent="0.2">
      <c r="D195" s="52"/>
      <c r="E195" s="85"/>
      <c r="F195" s="52"/>
      <c r="J195" s="12"/>
      <c r="K195" s="12"/>
    </row>
    <row r="196" spans="4:11" x14ac:dyDescent="0.2">
      <c r="D196" s="52"/>
      <c r="E196" s="85"/>
      <c r="F196" s="52"/>
      <c r="J196" s="12"/>
      <c r="K196" s="12"/>
    </row>
    <row r="197" spans="4:11" x14ac:dyDescent="0.2">
      <c r="D197" s="52"/>
      <c r="E197" s="85"/>
      <c r="F197" s="52"/>
      <c r="J197" s="12"/>
      <c r="K197" s="12"/>
    </row>
    <row r="198" spans="4:11" x14ac:dyDescent="0.2">
      <c r="D198" s="52"/>
      <c r="E198" s="85"/>
      <c r="F198" s="52"/>
      <c r="J198" s="12"/>
      <c r="K198" s="12"/>
    </row>
    <row r="199" spans="4:11" x14ac:dyDescent="0.2">
      <c r="D199" s="52"/>
      <c r="E199" s="85"/>
      <c r="F199" s="52"/>
      <c r="J199" s="12"/>
      <c r="K199" s="12"/>
    </row>
    <row r="200" spans="4:11" x14ac:dyDescent="0.2">
      <c r="D200" s="52"/>
      <c r="E200" s="85"/>
      <c r="F200" s="52"/>
      <c r="J200" s="12"/>
      <c r="K200" s="12"/>
    </row>
    <row r="201" spans="4:11" x14ac:dyDescent="0.2">
      <c r="D201" s="52"/>
      <c r="E201" s="85"/>
      <c r="F201" s="52"/>
      <c r="J201" s="12"/>
      <c r="K201" s="12"/>
    </row>
    <row r="202" spans="4:11" x14ac:dyDescent="0.2">
      <c r="D202" s="52"/>
      <c r="E202" s="85"/>
      <c r="F202" s="52"/>
      <c r="J202" s="12"/>
      <c r="K202" s="12"/>
    </row>
    <row r="203" spans="4:11" x14ac:dyDescent="0.2">
      <c r="D203" s="52"/>
      <c r="E203" s="85"/>
      <c r="F203" s="52"/>
      <c r="J203" s="12"/>
      <c r="K203" s="12"/>
    </row>
    <row r="204" spans="4:11" x14ac:dyDescent="0.2">
      <c r="D204" s="52"/>
      <c r="E204" s="85"/>
      <c r="F204" s="52"/>
      <c r="J204" s="12"/>
      <c r="K204" s="12"/>
    </row>
    <row r="205" spans="4:11" x14ac:dyDescent="0.2">
      <c r="D205" s="52"/>
      <c r="E205" s="85"/>
      <c r="F205" s="52"/>
      <c r="J205" s="12"/>
      <c r="K205" s="12"/>
    </row>
    <row r="206" spans="4:11" x14ac:dyDescent="0.2">
      <c r="D206" s="52"/>
      <c r="E206" s="85"/>
      <c r="F206" s="52"/>
      <c r="J206" s="12"/>
      <c r="K206" s="12"/>
    </row>
    <row r="207" spans="4:11" x14ac:dyDescent="0.2">
      <c r="D207" s="52"/>
      <c r="E207" s="85"/>
      <c r="F207" s="52"/>
      <c r="J207" s="12"/>
      <c r="K207" s="12"/>
    </row>
    <row r="208" spans="4:11" x14ac:dyDescent="0.2">
      <c r="D208" s="52"/>
      <c r="E208" s="85"/>
      <c r="F208" s="52"/>
      <c r="J208" s="12"/>
      <c r="K208" s="12"/>
    </row>
    <row r="209" spans="4:11" x14ac:dyDescent="0.2">
      <c r="D209" s="52"/>
      <c r="E209" s="85"/>
      <c r="F209" s="52"/>
      <c r="J209" s="12"/>
      <c r="K209" s="12"/>
    </row>
    <row r="210" spans="4:11" x14ac:dyDescent="0.2">
      <c r="D210" s="52"/>
      <c r="E210" s="85"/>
      <c r="F210" s="52"/>
      <c r="J210" s="12"/>
      <c r="K210" s="12"/>
    </row>
    <row r="211" spans="4:11" x14ac:dyDescent="0.2">
      <c r="D211" s="52"/>
      <c r="E211" s="85"/>
      <c r="F211" s="52"/>
      <c r="J211" s="12"/>
      <c r="K211" s="12"/>
    </row>
    <row r="212" spans="4:11" x14ac:dyDescent="0.2">
      <c r="D212" s="52"/>
      <c r="E212" s="85"/>
      <c r="F212" s="52"/>
      <c r="J212" s="12"/>
      <c r="K212" s="12"/>
    </row>
    <row r="213" spans="4:11" x14ac:dyDescent="0.2">
      <c r="D213" s="52"/>
      <c r="E213" s="85"/>
      <c r="F213" s="52"/>
      <c r="J213" s="12"/>
      <c r="K213" s="12"/>
    </row>
    <row r="214" spans="4:11" x14ac:dyDescent="0.2">
      <c r="D214" s="52"/>
      <c r="E214" s="85"/>
      <c r="F214" s="52"/>
      <c r="J214" s="12"/>
      <c r="K214" s="12"/>
    </row>
    <row r="215" spans="4:11" x14ac:dyDescent="0.2">
      <c r="D215" s="52"/>
      <c r="E215" s="85"/>
      <c r="F215" s="52"/>
      <c r="J215" s="12"/>
      <c r="K215" s="12"/>
    </row>
    <row r="216" spans="4:11" x14ac:dyDescent="0.2">
      <c r="D216" s="52"/>
      <c r="E216" s="85"/>
      <c r="F216" s="52"/>
      <c r="J216" s="12"/>
      <c r="K216" s="12"/>
    </row>
    <row r="217" spans="4:11" x14ac:dyDescent="0.2">
      <c r="D217" s="52"/>
      <c r="E217" s="85"/>
      <c r="F217" s="52"/>
      <c r="J217" s="12"/>
      <c r="K217" s="12"/>
    </row>
    <row r="218" spans="4:11" x14ac:dyDescent="0.2">
      <c r="D218" s="52"/>
      <c r="E218" s="85"/>
      <c r="F218" s="52"/>
      <c r="J218" s="12"/>
      <c r="K218" s="12"/>
    </row>
    <row r="219" spans="4:11" x14ac:dyDescent="0.2">
      <c r="D219" s="52"/>
      <c r="E219" s="85"/>
      <c r="F219" s="52"/>
      <c r="J219" s="12"/>
      <c r="K219" s="12"/>
    </row>
    <row r="220" spans="4:11" x14ac:dyDescent="0.2">
      <c r="D220" s="52"/>
      <c r="E220" s="85"/>
      <c r="F220" s="52"/>
      <c r="J220" s="12"/>
      <c r="K220" s="12"/>
    </row>
    <row r="221" spans="4:11" x14ac:dyDescent="0.2">
      <c r="D221" s="52"/>
      <c r="E221" s="85"/>
      <c r="F221" s="52"/>
      <c r="J221" s="12"/>
      <c r="K221" s="12"/>
    </row>
    <row r="222" spans="4:11" x14ac:dyDescent="0.2">
      <c r="D222" s="52"/>
      <c r="E222" s="85"/>
      <c r="F222" s="52"/>
      <c r="J222" s="12"/>
      <c r="K222" s="12"/>
    </row>
    <row r="223" spans="4:11" x14ac:dyDescent="0.2">
      <c r="D223" s="52"/>
      <c r="E223" s="85"/>
      <c r="F223" s="52"/>
      <c r="J223" s="12"/>
      <c r="K223" s="12"/>
    </row>
    <row r="224" spans="4:11" x14ac:dyDescent="0.2">
      <c r="D224" s="52"/>
      <c r="E224" s="85"/>
      <c r="F224" s="52"/>
      <c r="J224" s="12"/>
      <c r="K224" s="12"/>
    </row>
    <row r="225" spans="4:11" x14ac:dyDescent="0.2">
      <c r="D225" s="52"/>
      <c r="E225" s="85"/>
      <c r="F225" s="52"/>
      <c r="J225" s="12"/>
      <c r="K225" s="12"/>
    </row>
    <row r="226" spans="4:11" x14ac:dyDescent="0.2">
      <c r="D226" s="52"/>
      <c r="E226" s="85"/>
      <c r="F226" s="52"/>
      <c r="J226" s="12"/>
      <c r="K226" s="12"/>
    </row>
    <row r="227" spans="4:11" x14ac:dyDescent="0.2">
      <c r="D227" s="52"/>
      <c r="E227" s="85"/>
      <c r="F227" s="52"/>
      <c r="J227" s="12"/>
      <c r="K227" s="12"/>
    </row>
    <row r="228" spans="4:11" x14ac:dyDescent="0.2">
      <c r="D228" s="52"/>
      <c r="E228" s="85"/>
      <c r="F228" s="52"/>
      <c r="J228" s="12"/>
      <c r="K228" s="12"/>
    </row>
    <row r="229" spans="4:11" x14ac:dyDescent="0.2">
      <c r="D229" s="52"/>
      <c r="E229" s="85"/>
      <c r="F229" s="52"/>
      <c r="J229" s="12"/>
      <c r="K229" s="12"/>
    </row>
    <row r="230" spans="4:11" x14ac:dyDescent="0.2">
      <c r="D230" s="52"/>
      <c r="E230" s="85"/>
      <c r="F230" s="52"/>
      <c r="J230" s="12"/>
      <c r="K230" s="12"/>
    </row>
    <row r="231" spans="4:11" x14ac:dyDescent="0.2">
      <c r="D231" s="52"/>
      <c r="E231" s="85"/>
      <c r="F231" s="52"/>
      <c r="J231" s="12"/>
      <c r="K231" s="12"/>
    </row>
    <row r="232" spans="4:11" x14ac:dyDescent="0.2">
      <c r="D232" s="52"/>
      <c r="E232" s="85"/>
      <c r="F232" s="52"/>
      <c r="J232" s="12"/>
      <c r="K232" s="12"/>
    </row>
    <row r="233" spans="4:11" x14ac:dyDescent="0.2">
      <c r="D233" s="52"/>
      <c r="E233" s="85"/>
      <c r="F233" s="52"/>
      <c r="J233" s="12"/>
      <c r="K233" s="12"/>
    </row>
    <row r="234" spans="4:11" x14ac:dyDescent="0.2">
      <c r="D234" s="52"/>
      <c r="E234" s="85"/>
      <c r="F234" s="52"/>
      <c r="J234" s="12"/>
      <c r="K234" s="12"/>
    </row>
    <row r="235" spans="4:11" x14ac:dyDescent="0.2">
      <c r="D235" s="52"/>
      <c r="E235" s="85"/>
      <c r="F235" s="52"/>
      <c r="J235" s="12"/>
      <c r="K235" s="12"/>
    </row>
    <row r="236" spans="4:11" x14ac:dyDescent="0.2">
      <c r="D236" s="52"/>
      <c r="E236" s="85"/>
      <c r="F236" s="52"/>
      <c r="J236" s="12"/>
      <c r="K236" s="12"/>
    </row>
    <row r="237" spans="4:11" x14ac:dyDescent="0.2">
      <c r="D237" s="52"/>
      <c r="E237" s="85"/>
      <c r="F237" s="52"/>
      <c r="J237" s="12"/>
      <c r="K237" s="12"/>
    </row>
    <row r="238" spans="4:11" x14ac:dyDescent="0.2">
      <c r="D238" s="52"/>
      <c r="E238" s="85"/>
      <c r="F238" s="52"/>
      <c r="J238" s="12"/>
      <c r="K238" s="12"/>
    </row>
    <row r="239" spans="4:11" x14ac:dyDescent="0.2">
      <c r="D239" s="52"/>
      <c r="E239" s="85"/>
      <c r="F239" s="52"/>
      <c r="J239" s="12"/>
      <c r="K239" s="12"/>
    </row>
    <row r="240" spans="4:11" x14ac:dyDescent="0.2">
      <c r="D240" s="52"/>
      <c r="E240" s="85"/>
      <c r="F240" s="52"/>
      <c r="J240" s="12"/>
      <c r="K240" s="12"/>
    </row>
    <row r="241" spans="4:11" x14ac:dyDescent="0.2">
      <c r="D241" s="52"/>
      <c r="E241" s="85"/>
      <c r="F241" s="52"/>
      <c r="J241" s="12"/>
      <c r="K241" s="12"/>
    </row>
    <row r="242" spans="4:11" x14ac:dyDescent="0.2">
      <c r="D242" s="52"/>
      <c r="E242" s="85"/>
      <c r="F242" s="52"/>
      <c r="J242" s="12"/>
      <c r="K242" s="12"/>
    </row>
    <row r="243" spans="4:11" x14ac:dyDescent="0.2">
      <c r="D243" s="52"/>
      <c r="E243" s="85"/>
      <c r="F243" s="52"/>
      <c r="J243" s="12"/>
      <c r="K243" s="12"/>
    </row>
    <row r="244" spans="4:11" x14ac:dyDescent="0.2">
      <c r="D244" s="52"/>
      <c r="E244" s="85"/>
      <c r="F244" s="52"/>
      <c r="J244" s="12"/>
      <c r="K244" s="12"/>
    </row>
    <row r="245" spans="4:11" x14ac:dyDescent="0.2">
      <c r="D245" s="52"/>
      <c r="E245" s="85"/>
      <c r="F245" s="52"/>
      <c r="J245" s="12"/>
      <c r="K245" s="12"/>
    </row>
    <row r="246" spans="4:11" x14ac:dyDescent="0.2">
      <c r="D246" s="52"/>
      <c r="E246" s="85"/>
      <c r="F246" s="52"/>
      <c r="J246" s="12"/>
      <c r="K246" s="12"/>
    </row>
    <row r="247" spans="4:11" x14ac:dyDescent="0.2">
      <c r="D247" s="52"/>
      <c r="E247" s="85"/>
      <c r="F247" s="52"/>
      <c r="J247" s="12"/>
      <c r="K247" s="12"/>
    </row>
    <row r="248" spans="4:11" x14ac:dyDescent="0.2">
      <c r="D248" s="52"/>
      <c r="E248" s="85"/>
      <c r="F248" s="52"/>
      <c r="J248" s="12"/>
      <c r="K248" s="12"/>
    </row>
    <row r="249" spans="4:11" x14ac:dyDescent="0.2">
      <c r="D249" s="52"/>
      <c r="E249" s="85"/>
      <c r="F249" s="52"/>
      <c r="J249" s="12"/>
      <c r="K249" s="12"/>
    </row>
    <row r="250" spans="4:11" x14ac:dyDescent="0.2">
      <c r="D250" s="52"/>
      <c r="E250" s="85"/>
      <c r="F250" s="52"/>
      <c r="J250" s="12"/>
      <c r="K250" s="12"/>
    </row>
    <row r="251" spans="4:11" x14ac:dyDescent="0.2">
      <c r="D251" s="52"/>
      <c r="E251" s="85"/>
      <c r="F251" s="52"/>
      <c r="J251" s="12"/>
      <c r="K251" s="12"/>
    </row>
    <row r="252" spans="4:11" x14ac:dyDescent="0.2">
      <c r="D252" s="52"/>
      <c r="E252" s="85"/>
      <c r="F252" s="52"/>
      <c r="J252" s="12"/>
      <c r="K252" s="12"/>
    </row>
    <row r="253" spans="4:11" x14ac:dyDescent="0.2">
      <c r="D253" s="52"/>
      <c r="E253" s="85"/>
      <c r="F253" s="52"/>
      <c r="J253" s="12"/>
      <c r="K253" s="12"/>
    </row>
    <row r="254" spans="4:11" x14ac:dyDescent="0.2">
      <c r="D254" s="52"/>
      <c r="E254" s="85"/>
      <c r="F254" s="52"/>
      <c r="J254" s="12"/>
      <c r="K254" s="12"/>
    </row>
    <row r="255" spans="4:11" x14ac:dyDescent="0.2">
      <c r="D255" s="52"/>
      <c r="E255" s="85"/>
      <c r="F255" s="52"/>
      <c r="J255" s="12"/>
      <c r="K255" s="12"/>
    </row>
    <row r="256" spans="4:11" x14ac:dyDescent="0.2">
      <c r="D256" s="52"/>
      <c r="E256" s="85"/>
      <c r="F256" s="52"/>
      <c r="J256" s="12"/>
      <c r="K256" s="12"/>
    </row>
    <row r="257" spans="4:11" x14ac:dyDescent="0.2">
      <c r="D257" s="52"/>
      <c r="E257" s="85"/>
      <c r="F257" s="52"/>
      <c r="J257" s="12"/>
      <c r="K257" s="12"/>
    </row>
    <row r="258" spans="4:11" x14ac:dyDescent="0.2">
      <c r="D258" s="52"/>
      <c r="E258" s="85"/>
      <c r="F258" s="52"/>
      <c r="J258" s="12"/>
      <c r="K258" s="12"/>
    </row>
    <row r="259" spans="4:11" x14ac:dyDescent="0.2">
      <c r="D259" s="52"/>
      <c r="E259" s="85"/>
      <c r="F259" s="52"/>
      <c r="J259" s="12"/>
      <c r="K259" s="12"/>
    </row>
    <row r="260" spans="4:11" x14ac:dyDescent="0.2">
      <c r="D260" s="52"/>
      <c r="E260" s="85"/>
      <c r="F260" s="52"/>
      <c r="J260" s="12"/>
      <c r="K260" s="12"/>
    </row>
    <row r="261" spans="4:11" x14ac:dyDescent="0.2">
      <c r="D261" s="52"/>
      <c r="E261" s="85"/>
      <c r="F261" s="52"/>
      <c r="J261" s="12"/>
      <c r="K261" s="12"/>
    </row>
    <row r="262" spans="4:11" x14ac:dyDescent="0.2">
      <c r="D262" s="52"/>
      <c r="E262" s="85"/>
      <c r="F262" s="52"/>
      <c r="J262" s="12"/>
      <c r="K262" s="12"/>
    </row>
    <row r="263" spans="4:11" x14ac:dyDescent="0.2">
      <c r="D263" s="52"/>
      <c r="E263" s="85"/>
      <c r="F263" s="52"/>
      <c r="J263" s="12"/>
      <c r="K263" s="12"/>
    </row>
    <row r="264" spans="4:11" x14ac:dyDescent="0.2">
      <c r="D264" s="52"/>
      <c r="E264" s="85"/>
      <c r="F264" s="52"/>
      <c r="J264" s="12"/>
      <c r="K264" s="12"/>
    </row>
    <row r="265" spans="4:11" x14ac:dyDescent="0.2">
      <c r="D265" s="52"/>
      <c r="E265" s="85"/>
      <c r="F265" s="52"/>
      <c r="J265" s="12"/>
      <c r="K265" s="12"/>
    </row>
    <row r="266" spans="4:11" x14ac:dyDescent="0.2">
      <c r="D266" s="52"/>
      <c r="E266" s="85"/>
      <c r="F266" s="52"/>
      <c r="J266" s="12"/>
      <c r="K266" s="12"/>
    </row>
    <row r="267" spans="4:11" x14ac:dyDescent="0.2">
      <c r="D267" s="52"/>
      <c r="E267" s="85"/>
      <c r="F267" s="52"/>
      <c r="J267" s="12"/>
      <c r="K267" s="12"/>
    </row>
    <row r="268" spans="4:11" x14ac:dyDescent="0.2">
      <c r="D268" s="52"/>
      <c r="E268" s="85"/>
      <c r="F268" s="52"/>
      <c r="J268" s="12"/>
      <c r="K268" s="12"/>
    </row>
    <row r="269" spans="4:11" x14ac:dyDescent="0.2">
      <c r="D269" s="52"/>
      <c r="E269" s="85"/>
      <c r="F269" s="52"/>
      <c r="J269" s="12"/>
      <c r="K269" s="12"/>
    </row>
    <row r="270" spans="4:11" x14ac:dyDescent="0.2">
      <c r="D270" s="52"/>
      <c r="E270" s="85"/>
      <c r="F270" s="52"/>
      <c r="J270" s="12"/>
      <c r="K270" s="12"/>
    </row>
    <row r="271" spans="4:11" x14ac:dyDescent="0.2">
      <c r="D271" s="52"/>
      <c r="E271" s="85"/>
      <c r="F271" s="52"/>
      <c r="J271" s="12"/>
      <c r="K271" s="12"/>
    </row>
    <row r="272" spans="4:11" x14ac:dyDescent="0.2">
      <c r="D272" s="52"/>
      <c r="E272" s="85"/>
      <c r="F272" s="52"/>
      <c r="J272" s="12"/>
      <c r="K272" s="12"/>
    </row>
    <row r="273" spans="4:11" x14ac:dyDescent="0.2">
      <c r="D273" s="52"/>
      <c r="E273" s="85"/>
      <c r="F273" s="52"/>
      <c r="J273" s="12"/>
      <c r="K273" s="12"/>
    </row>
    <row r="274" spans="4:11" x14ac:dyDescent="0.2">
      <c r="D274" s="52"/>
      <c r="E274" s="85"/>
      <c r="F274" s="52"/>
      <c r="J274" s="12"/>
      <c r="K274" s="12"/>
    </row>
    <row r="275" spans="4:11" x14ac:dyDescent="0.2">
      <c r="D275" s="52"/>
      <c r="E275" s="85"/>
      <c r="F275" s="52"/>
      <c r="J275" s="12"/>
      <c r="K275" s="12"/>
    </row>
    <row r="276" spans="4:11" x14ac:dyDescent="0.2">
      <c r="D276" s="52"/>
      <c r="E276" s="85"/>
      <c r="F276" s="52"/>
      <c r="J276" s="12"/>
      <c r="K276" s="12"/>
    </row>
    <row r="277" spans="4:11" x14ac:dyDescent="0.2">
      <c r="D277" s="52"/>
      <c r="E277" s="85"/>
      <c r="F277" s="52"/>
      <c r="J277" s="12"/>
      <c r="K277" s="12"/>
    </row>
    <row r="278" spans="4:11" x14ac:dyDescent="0.2">
      <c r="D278" s="52"/>
      <c r="E278" s="85"/>
      <c r="F278" s="52"/>
      <c r="J278" s="12"/>
      <c r="K278" s="12"/>
    </row>
    <row r="279" spans="4:11" x14ac:dyDescent="0.2">
      <c r="D279" s="52"/>
      <c r="E279" s="85"/>
      <c r="F279" s="52"/>
      <c r="J279" s="12"/>
      <c r="K279" s="12"/>
    </row>
    <row r="280" spans="4:11" x14ac:dyDescent="0.2">
      <c r="D280" s="52"/>
      <c r="E280" s="85"/>
      <c r="F280" s="52"/>
      <c r="J280" s="12"/>
      <c r="K280" s="12"/>
    </row>
    <row r="281" spans="4:11" x14ac:dyDescent="0.2">
      <c r="D281" s="52"/>
      <c r="E281" s="85"/>
      <c r="F281" s="52"/>
      <c r="J281" s="12"/>
      <c r="K281" s="12"/>
    </row>
    <row r="282" spans="4:11" x14ac:dyDescent="0.2">
      <c r="D282" s="52"/>
      <c r="E282" s="85"/>
      <c r="F282" s="52"/>
      <c r="J282" s="12"/>
      <c r="K282" s="12"/>
    </row>
    <row r="283" spans="4:11" x14ac:dyDescent="0.2">
      <c r="D283" s="52"/>
      <c r="E283" s="85"/>
      <c r="F283" s="52"/>
      <c r="J283" s="12"/>
      <c r="K283" s="12"/>
    </row>
    <row r="284" spans="4:11" x14ac:dyDescent="0.2">
      <c r="D284" s="52"/>
      <c r="E284" s="85"/>
      <c r="F284" s="52"/>
      <c r="J284" s="12"/>
      <c r="K284" s="12"/>
    </row>
    <row r="285" spans="4:11" x14ac:dyDescent="0.2">
      <c r="D285" s="52"/>
      <c r="E285" s="85"/>
      <c r="F285" s="52"/>
      <c r="J285" s="12"/>
      <c r="K285" s="12"/>
    </row>
    <row r="286" spans="4:11" x14ac:dyDescent="0.2">
      <c r="D286" s="52"/>
      <c r="E286" s="85"/>
      <c r="F286" s="52"/>
      <c r="J286" s="12"/>
      <c r="K286" s="12"/>
    </row>
    <row r="287" spans="4:11" x14ac:dyDescent="0.2">
      <c r="D287" s="52"/>
      <c r="E287" s="85"/>
      <c r="F287" s="52"/>
      <c r="J287" s="12"/>
      <c r="K287" s="12"/>
    </row>
    <row r="288" spans="4:11" x14ac:dyDescent="0.2">
      <c r="D288" s="52"/>
      <c r="E288" s="85"/>
      <c r="F288" s="52"/>
      <c r="J288" s="12"/>
      <c r="K288" s="12"/>
    </row>
    <row r="289" spans="4:11" x14ac:dyDescent="0.2">
      <c r="D289" s="52"/>
      <c r="E289" s="85"/>
      <c r="F289" s="52"/>
      <c r="J289" s="12"/>
      <c r="K289" s="12"/>
    </row>
    <row r="290" spans="4:11" x14ac:dyDescent="0.2">
      <c r="D290" s="52"/>
      <c r="E290" s="85"/>
      <c r="F290" s="52"/>
      <c r="J290" s="12"/>
      <c r="K290" s="12"/>
    </row>
    <row r="291" spans="4:11" x14ac:dyDescent="0.2">
      <c r="D291" s="52"/>
      <c r="E291" s="85"/>
      <c r="F291" s="52"/>
      <c r="J291" s="12"/>
      <c r="K291" s="12"/>
    </row>
    <row r="292" spans="4:11" x14ac:dyDescent="0.2">
      <c r="D292" s="52"/>
      <c r="E292" s="85"/>
      <c r="F292" s="52"/>
      <c r="J292" s="12"/>
      <c r="K292" s="12"/>
    </row>
    <row r="293" spans="4:11" x14ac:dyDescent="0.2">
      <c r="D293" s="52"/>
      <c r="E293" s="85"/>
      <c r="F293" s="52"/>
      <c r="J293" s="12"/>
      <c r="K293" s="12"/>
    </row>
    <row r="294" spans="4:11" x14ac:dyDescent="0.2">
      <c r="D294" s="52"/>
      <c r="E294" s="85"/>
      <c r="F294" s="52"/>
      <c r="J294" s="12"/>
      <c r="K294" s="12"/>
    </row>
    <row r="295" spans="4:11" x14ac:dyDescent="0.2">
      <c r="D295" s="52"/>
      <c r="E295" s="85"/>
      <c r="F295" s="52"/>
      <c r="J295" s="12"/>
      <c r="K295" s="12"/>
    </row>
    <row r="296" spans="4:11" x14ac:dyDescent="0.2">
      <c r="D296" s="52"/>
      <c r="E296" s="85"/>
      <c r="F296" s="52"/>
      <c r="J296" s="12"/>
      <c r="K296" s="12"/>
    </row>
    <row r="297" spans="4:11" x14ac:dyDescent="0.2">
      <c r="D297" s="52"/>
      <c r="E297" s="85"/>
      <c r="F297" s="52"/>
      <c r="J297" s="12"/>
      <c r="K297" s="12"/>
    </row>
    <row r="298" spans="4:11" x14ac:dyDescent="0.2">
      <c r="D298" s="52"/>
      <c r="E298" s="85"/>
      <c r="F298" s="52"/>
      <c r="J298" s="12"/>
      <c r="K298" s="12"/>
    </row>
    <row r="299" spans="4:11" x14ac:dyDescent="0.2">
      <c r="D299" s="52"/>
      <c r="E299" s="85"/>
      <c r="F299" s="52"/>
      <c r="J299" s="12"/>
      <c r="K299" s="12"/>
    </row>
    <row r="300" spans="4:11" x14ac:dyDescent="0.2">
      <c r="D300" s="52"/>
      <c r="E300" s="85"/>
      <c r="F300" s="52"/>
      <c r="J300" s="12"/>
      <c r="K300" s="12"/>
    </row>
    <row r="301" spans="4:11" x14ac:dyDescent="0.2">
      <c r="D301" s="52"/>
      <c r="E301" s="85"/>
      <c r="F301" s="52"/>
      <c r="J301" s="12"/>
      <c r="K301" s="12"/>
    </row>
    <row r="302" spans="4:11" x14ac:dyDescent="0.2">
      <c r="D302" s="52"/>
      <c r="E302" s="85"/>
      <c r="F302" s="52"/>
      <c r="J302" s="12"/>
      <c r="K302" s="12"/>
    </row>
    <row r="303" spans="4:11" x14ac:dyDescent="0.2">
      <c r="D303" s="52"/>
      <c r="E303" s="85"/>
      <c r="F303" s="52"/>
      <c r="J303" s="12"/>
      <c r="K303" s="12"/>
    </row>
    <row r="304" spans="4:11" x14ac:dyDescent="0.2">
      <c r="D304" s="52"/>
      <c r="E304" s="85"/>
      <c r="F304" s="52"/>
      <c r="J304" s="12"/>
      <c r="K304" s="12"/>
    </row>
    <row r="305" spans="4:11" x14ac:dyDescent="0.2">
      <c r="D305" s="52"/>
      <c r="E305" s="85"/>
      <c r="F305" s="52"/>
      <c r="J305" s="12"/>
      <c r="K305" s="12"/>
    </row>
    <row r="306" spans="4:11" x14ac:dyDescent="0.2">
      <c r="D306" s="52"/>
      <c r="E306" s="85"/>
      <c r="F306" s="52"/>
      <c r="J306" s="12"/>
      <c r="K306" s="12"/>
    </row>
    <row r="307" spans="4:11" x14ac:dyDescent="0.2">
      <c r="D307" s="52"/>
      <c r="E307" s="85"/>
      <c r="F307" s="52"/>
      <c r="J307" s="12"/>
      <c r="K307" s="12"/>
    </row>
    <row r="308" spans="4:11" x14ac:dyDescent="0.2">
      <c r="D308" s="52"/>
      <c r="E308" s="85"/>
      <c r="F308" s="52"/>
      <c r="J308" s="12"/>
      <c r="K308" s="12"/>
    </row>
    <row r="309" spans="4:11" x14ac:dyDescent="0.2">
      <c r="D309" s="52"/>
      <c r="E309" s="85"/>
      <c r="F309" s="52"/>
      <c r="J309" s="12"/>
      <c r="K309" s="12"/>
    </row>
    <row r="310" spans="4:11" x14ac:dyDescent="0.2">
      <c r="D310" s="52"/>
      <c r="E310" s="85"/>
      <c r="F310" s="52"/>
      <c r="J310" s="12"/>
      <c r="K310" s="12"/>
    </row>
    <row r="311" spans="4:11" x14ac:dyDescent="0.2">
      <c r="D311" s="52"/>
      <c r="E311" s="85"/>
      <c r="F311" s="52"/>
      <c r="J311" s="12"/>
      <c r="K311" s="12"/>
    </row>
    <row r="312" spans="4:11" x14ac:dyDescent="0.2">
      <c r="D312" s="52"/>
      <c r="E312" s="85"/>
      <c r="F312" s="52"/>
      <c r="J312" s="12"/>
      <c r="K312" s="12"/>
    </row>
    <row r="313" spans="4:11" x14ac:dyDescent="0.2">
      <c r="D313" s="52"/>
      <c r="E313" s="85"/>
      <c r="F313" s="52"/>
      <c r="J313" s="12"/>
      <c r="K313" s="12"/>
    </row>
    <row r="314" spans="4:11" x14ac:dyDescent="0.2">
      <c r="D314" s="52"/>
      <c r="E314" s="85"/>
      <c r="F314" s="52"/>
      <c r="J314" s="12"/>
      <c r="K314" s="12"/>
    </row>
    <row r="315" spans="4:11" x14ac:dyDescent="0.2">
      <c r="D315" s="52"/>
      <c r="E315" s="85"/>
      <c r="F315" s="52"/>
      <c r="J315" s="12"/>
      <c r="K315" s="12"/>
    </row>
    <row r="316" spans="4:11" x14ac:dyDescent="0.2">
      <c r="D316" s="52"/>
      <c r="E316" s="85"/>
      <c r="F316" s="52"/>
      <c r="J316" s="12"/>
      <c r="K316" s="12"/>
    </row>
    <row r="317" spans="4:11" x14ac:dyDescent="0.2">
      <c r="D317" s="52"/>
      <c r="E317" s="85"/>
      <c r="F317" s="52"/>
      <c r="J317" s="12"/>
      <c r="K317" s="12"/>
    </row>
    <row r="318" spans="4:11" x14ac:dyDescent="0.2">
      <c r="D318" s="52"/>
      <c r="E318" s="85"/>
      <c r="F318" s="52"/>
      <c r="J318" s="12"/>
      <c r="K318" s="12"/>
    </row>
    <row r="319" spans="4:11" x14ac:dyDescent="0.2">
      <c r="D319" s="52"/>
      <c r="E319" s="85"/>
      <c r="F319" s="52"/>
      <c r="J319" s="12"/>
      <c r="K319" s="12"/>
    </row>
    <row r="320" spans="4:11" x14ac:dyDescent="0.2">
      <c r="D320" s="52"/>
      <c r="E320" s="85"/>
      <c r="F320" s="52"/>
      <c r="J320" s="12"/>
      <c r="K320" s="12"/>
    </row>
    <row r="321" spans="4:11" x14ac:dyDescent="0.2">
      <c r="D321" s="52"/>
      <c r="E321" s="85"/>
      <c r="F321" s="52"/>
      <c r="J321" s="12"/>
      <c r="K321" s="12"/>
    </row>
    <row r="322" spans="4:11" x14ac:dyDescent="0.2">
      <c r="D322" s="52"/>
      <c r="E322" s="85"/>
      <c r="F322" s="52"/>
      <c r="J322" s="12"/>
      <c r="K322" s="12"/>
    </row>
    <row r="323" spans="4:11" x14ac:dyDescent="0.2">
      <c r="D323" s="52"/>
      <c r="E323" s="85"/>
      <c r="F323" s="52"/>
      <c r="J323" s="12"/>
      <c r="K323" s="12"/>
    </row>
    <row r="324" spans="4:11" x14ac:dyDescent="0.2">
      <c r="D324" s="52"/>
      <c r="E324" s="85"/>
      <c r="F324" s="52"/>
      <c r="J324" s="12"/>
      <c r="K324" s="12"/>
    </row>
    <row r="325" spans="4:11" x14ac:dyDescent="0.2">
      <c r="D325" s="52"/>
      <c r="E325" s="85"/>
      <c r="F325" s="52"/>
      <c r="J325" s="12"/>
      <c r="K325" s="12"/>
    </row>
    <row r="326" spans="4:11" x14ac:dyDescent="0.2">
      <c r="D326" s="52"/>
      <c r="E326" s="85"/>
      <c r="F326" s="52"/>
      <c r="J326" s="12"/>
      <c r="K326" s="12"/>
    </row>
    <row r="327" spans="4:11" x14ac:dyDescent="0.2">
      <c r="D327" s="52"/>
      <c r="E327" s="85"/>
      <c r="F327" s="52"/>
      <c r="J327" s="12"/>
      <c r="K327" s="12"/>
    </row>
    <row r="328" spans="4:11" x14ac:dyDescent="0.2">
      <c r="D328" s="52"/>
      <c r="E328" s="85"/>
      <c r="F328" s="52"/>
      <c r="J328" s="12"/>
      <c r="K328" s="12"/>
    </row>
    <row r="329" spans="4:11" x14ac:dyDescent="0.2">
      <c r="D329" s="52"/>
      <c r="E329" s="85"/>
      <c r="F329" s="52"/>
      <c r="J329" s="12"/>
      <c r="K329" s="12"/>
    </row>
    <row r="330" spans="4:11" x14ac:dyDescent="0.2">
      <c r="D330" s="52"/>
      <c r="E330" s="85"/>
      <c r="F330" s="52"/>
      <c r="J330" s="12"/>
      <c r="K330" s="12"/>
    </row>
    <row r="331" spans="4:11" x14ac:dyDescent="0.2">
      <c r="D331" s="52"/>
      <c r="E331" s="85"/>
      <c r="F331" s="52"/>
      <c r="J331" s="12"/>
      <c r="K331" s="12"/>
    </row>
    <row r="332" spans="4:11" x14ac:dyDescent="0.2">
      <c r="D332" s="52"/>
      <c r="E332" s="85"/>
      <c r="F332" s="52"/>
      <c r="J332" s="12"/>
      <c r="K332" s="12"/>
    </row>
    <row r="333" spans="4:11" x14ac:dyDescent="0.2">
      <c r="D333" s="52"/>
      <c r="E333" s="85"/>
      <c r="F333" s="52"/>
      <c r="J333" s="12"/>
      <c r="K333" s="12"/>
    </row>
    <row r="334" spans="4:11" x14ac:dyDescent="0.2">
      <c r="D334" s="52"/>
      <c r="E334" s="85"/>
      <c r="F334" s="52"/>
      <c r="J334" s="12"/>
      <c r="K334" s="12"/>
    </row>
    <row r="335" spans="4:11" x14ac:dyDescent="0.2">
      <c r="D335" s="52"/>
      <c r="E335" s="85"/>
      <c r="F335" s="52"/>
      <c r="J335" s="12"/>
      <c r="K335" s="12"/>
    </row>
    <row r="336" spans="4:11" x14ac:dyDescent="0.2">
      <c r="D336" s="52"/>
      <c r="E336" s="85"/>
      <c r="F336" s="52"/>
      <c r="J336" s="12"/>
      <c r="K336" s="12"/>
    </row>
    <row r="337" spans="4:11" x14ac:dyDescent="0.2">
      <c r="D337" s="52"/>
      <c r="E337" s="85"/>
      <c r="F337" s="52"/>
      <c r="J337" s="12"/>
      <c r="K337" s="12"/>
    </row>
    <row r="338" spans="4:11" x14ac:dyDescent="0.2">
      <c r="D338" s="52"/>
      <c r="E338" s="85"/>
      <c r="F338" s="52"/>
      <c r="J338" s="12"/>
      <c r="K338" s="12"/>
    </row>
    <row r="339" spans="4:11" x14ac:dyDescent="0.2">
      <c r="D339" s="52"/>
      <c r="E339" s="85"/>
      <c r="F339" s="52"/>
      <c r="J339" s="12"/>
      <c r="K339" s="12"/>
    </row>
    <row r="340" spans="4:11" x14ac:dyDescent="0.2">
      <c r="D340" s="52"/>
      <c r="E340" s="85"/>
      <c r="F340" s="52"/>
      <c r="J340" s="12"/>
      <c r="K340" s="12"/>
    </row>
    <row r="341" spans="4:11" x14ac:dyDescent="0.2">
      <c r="D341" s="52"/>
      <c r="E341" s="85"/>
      <c r="F341" s="52"/>
      <c r="J341" s="12"/>
      <c r="K341" s="12"/>
    </row>
    <row r="342" spans="4:11" x14ac:dyDescent="0.2">
      <c r="D342" s="52"/>
      <c r="E342" s="85"/>
      <c r="F342" s="52"/>
      <c r="J342" s="12"/>
      <c r="K342" s="12"/>
    </row>
    <row r="343" spans="4:11" x14ac:dyDescent="0.2">
      <c r="D343" s="52"/>
      <c r="E343" s="85"/>
      <c r="F343" s="52"/>
      <c r="J343" s="12"/>
      <c r="K343" s="12"/>
    </row>
    <row r="344" spans="4:11" x14ac:dyDescent="0.2">
      <c r="D344" s="52"/>
      <c r="E344" s="85"/>
      <c r="F344" s="52"/>
      <c r="J344" s="12"/>
      <c r="K344" s="12"/>
    </row>
    <row r="345" spans="4:11" x14ac:dyDescent="0.2">
      <c r="D345" s="52"/>
      <c r="E345" s="85"/>
      <c r="F345" s="52"/>
      <c r="J345" s="12"/>
      <c r="K345" s="12"/>
    </row>
    <row r="346" spans="4:11" x14ac:dyDescent="0.2">
      <c r="D346" s="52"/>
      <c r="E346" s="85"/>
      <c r="F346" s="52"/>
      <c r="J346" s="12"/>
      <c r="K346" s="12"/>
    </row>
    <row r="347" spans="4:11" x14ac:dyDescent="0.2">
      <c r="D347" s="52"/>
      <c r="E347" s="85"/>
      <c r="F347" s="52"/>
      <c r="J347" s="12"/>
      <c r="K347" s="12"/>
    </row>
    <row r="348" spans="4:11" x14ac:dyDescent="0.2">
      <c r="D348" s="52"/>
      <c r="E348" s="85"/>
      <c r="F348" s="52"/>
      <c r="J348" s="12"/>
      <c r="K348" s="12"/>
    </row>
    <row r="349" spans="4:11" x14ac:dyDescent="0.2">
      <c r="D349" s="52"/>
      <c r="E349" s="85"/>
      <c r="F349" s="52"/>
      <c r="J349" s="12"/>
      <c r="K349" s="12"/>
    </row>
    <row r="350" spans="4:11" x14ac:dyDescent="0.2">
      <c r="D350" s="52"/>
      <c r="E350" s="85"/>
      <c r="F350" s="52"/>
      <c r="J350" s="12"/>
      <c r="K350" s="12"/>
    </row>
    <row r="351" spans="4:11" x14ac:dyDescent="0.2">
      <c r="D351" s="52"/>
      <c r="E351" s="85"/>
      <c r="F351" s="52"/>
      <c r="J351" s="12"/>
      <c r="K351" s="12"/>
    </row>
    <row r="352" spans="4:11" x14ac:dyDescent="0.2">
      <c r="D352" s="52"/>
      <c r="E352" s="85"/>
      <c r="F352" s="52"/>
      <c r="J352" s="12"/>
      <c r="K352" s="12"/>
    </row>
    <row r="353" spans="4:11" x14ac:dyDescent="0.2">
      <c r="D353" s="52"/>
      <c r="E353" s="85"/>
      <c r="F353" s="52"/>
      <c r="J353" s="12"/>
      <c r="K353" s="12"/>
    </row>
    <row r="354" spans="4:11" x14ac:dyDescent="0.2">
      <c r="D354" s="52"/>
      <c r="E354" s="85"/>
      <c r="F354" s="52"/>
      <c r="J354" s="12"/>
      <c r="K354" s="12"/>
    </row>
    <row r="355" spans="4:11" x14ac:dyDescent="0.2">
      <c r="D355" s="52"/>
      <c r="E355" s="85"/>
      <c r="F355" s="52"/>
      <c r="J355" s="12"/>
      <c r="K355" s="12"/>
    </row>
    <row r="356" spans="4:11" x14ac:dyDescent="0.2">
      <c r="D356" s="52"/>
      <c r="E356" s="85"/>
      <c r="F356" s="52"/>
      <c r="J356" s="12"/>
      <c r="K356" s="12"/>
    </row>
    <row r="357" spans="4:11" x14ac:dyDescent="0.2">
      <c r="D357" s="52"/>
      <c r="E357" s="85"/>
      <c r="F357" s="52"/>
      <c r="J357" s="12"/>
      <c r="K357" s="12"/>
    </row>
    <row r="358" spans="4:11" x14ac:dyDescent="0.2">
      <c r="D358" s="52"/>
      <c r="E358" s="85"/>
      <c r="F358" s="52"/>
      <c r="J358" s="12"/>
      <c r="K358" s="12"/>
    </row>
    <row r="359" spans="4:11" x14ac:dyDescent="0.2">
      <c r="D359" s="52"/>
      <c r="E359" s="85"/>
      <c r="F359" s="52"/>
      <c r="J359" s="12"/>
      <c r="K359" s="12"/>
    </row>
    <row r="360" spans="4:11" x14ac:dyDescent="0.2">
      <c r="D360" s="52"/>
      <c r="E360" s="85"/>
      <c r="F360" s="52"/>
      <c r="J360" s="12"/>
      <c r="K360" s="12"/>
    </row>
    <row r="361" spans="4:11" x14ac:dyDescent="0.2">
      <c r="D361" s="52"/>
      <c r="E361" s="85"/>
      <c r="F361" s="52"/>
      <c r="J361" s="12"/>
      <c r="K361" s="12"/>
    </row>
    <row r="362" spans="4:11" x14ac:dyDescent="0.2">
      <c r="D362" s="52"/>
      <c r="E362" s="85"/>
      <c r="F362" s="52"/>
      <c r="J362" s="12"/>
      <c r="K362" s="12"/>
    </row>
    <row r="363" spans="4:11" x14ac:dyDescent="0.2">
      <c r="D363" s="52"/>
      <c r="E363" s="85"/>
      <c r="F363" s="52"/>
      <c r="J363" s="12"/>
      <c r="K363" s="12"/>
    </row>
    <row r="364" spans="4:11" x14ac:dyDescent="0.2">
      <c r="D364" s="52"/>
      <c r="E364" s="85"/>
      <c r="F364" s="52"/>
      <c r="J364" s="12"/>
      <c r="K364" s="12"/>
    </row>
    <row r="365" spans="4:11" x14ac:dyDescent="0.2">
      <c r="D365" s="52"/>
      <c r="E365" s="85"/>
      <c r="F365" s="52"/>
      <c r="J365" s="12"/>
      <c r="K365" s="12"/>
    </row>
    <row r="366" spans="4:11" x14ac:dyDescent="0.2">
      <c r="D366" s="52"/>
      <c r="E366" s="85"/>
      <c r="F366" s="52"/>
      <c r="J366" s="12"/>
      <c r="K366" s="12"/>
    </row>
    <row r="367" spans="4:11" x14ac:dyDescent="0.2">
      <c r="D367" s="52"/>
      <c r="E367" s="85"/>
      <c r="F367" s="52"/>
      <c r="J367" s="12"/>
      <c r="K367" s="12"/>
    </row>
    <row r="368" spans="4:11" x14ac:dyDescent="0.2">
      <c r="D368" s="52"/>
      <c r="E368" s="85"/>
      <c r="F368" s="52"/>
      <c r="J368" s="12"/>
      <c r="K368" s="12"/>
    </row>
    <row r="369" spans="4:11" x14ac:dyDescent="0.2">
      <c r="D369" s="52"/>
      <c r="E369" s="85"/>
      <c r="F369" s="52"/>
      <c r="J369" s="12"/>
      <c r="K369" s="12"/>
    </row>
    <row r="370" spans="4:11" x14ac:dyDescent="0.2">
      <c r="D370" s="52"/>
      <c r="E370" s="85"/>
      <c r="F370" s="52"/>
      <c r="J370" s="12"/>
      <c r="K370" s="12"/>
    </row>
    <row r="371" spans="4:11" x14ac:dyDescent="0.2">
      <c r="D371" s="52"/>
      <c r="E371" s="85"/>
      <c r="F371" s="52"/>
      <c r="J371" s="12"/>
      <c r="K371" s="12"/>
    </row>
    <row r="372" spans="4:11" x14ac:dyDescent="0.2">
      <c r="D372" s="52"/>
      <c r="E372" s="85"/>
      <c r="F372" s="52"/>
      <c r="J372" s="12"/>
      <c r="K372" s="12"/>
    </row>
    <row r="373" spans="4:11" x14ac:dyDescent="0.2">
      <c r="D373" s="52"/>
      <c r="E373" s="85"/>
      <c r="F373" s="52"/>
      <c r="J373" s="12"/>
      <c r="K373" s="12"/>
    </row>
    <row r="374" spans="4:11" x14ac:dyDescent="0.2">
      <c r="D374" s="52"/>
      <c r="E374" s="85"/>
      <c r="F374" s="52"/>
      <c r="J374" s="12"/>
      <c r="K374" s="12"/>
    </row>
    <row r="375" spans="4:11" x14ac:dyDescent="0.2">
      <c r="D375" s="52"/>
      <c r="E375" s="85"/>
      <c r="F375" s="52"/>
      <c r="J375" s="12"/>
      <c r="K375" s="12"/>
    </row>
    <row r="376" spans="4:11" x14ac:dyDescent="0.2">
      <c r="D376" s="52"/>
      <c r="E376" s="85"/>
      <c r="F376" s="52"/>
      <c r="J376" s="12"/>
      <c r="K376" s="12"/>
    </row>
    <row r="377" spans="4:11" x14ac:dyDescent="0.2">
      <c r="D377" s="52"/>
      <c r="E377" s="85"/>
      <c r="F377" s="52"/>
      <c r="J377" s="12"/>
      <c r="K377" s="12"/>
    </row>
    <row r="378" spans="4:11" x14ac:dyDescent="0.2">
      <c r="D378" s="52"/>
      <c r="E378" s="85"/>
      <c r="F378" s="52"/>
      <c r="J378" s="12"/>
      <c r="K378" s="12"/>
    </row>
    <row r="379" spans="4:11" x14ac:dyDescent="0.2">
      <c r="D379" s="52"/>
      <c r="E379" s="85"/>
      <c r="F379" s="52"/>
      <c r="J379" s="12"/>
      <c r="K379" s="12"/>
    </row>
    <row r="380" spans="4:11" x14ac:dyDescent="0.2">
      <c r="D380" s="52"/>
      <c r="E380" s="85"/>
      <c r="F380" s="52"/>
      <c r="J380" s="12"/>
      <c r="K380" s="12"/>
    </row>
    <row r="381" spans="4:11" x14ac:dyDescent="0.2">
      <c r="D381" s="52"/>
      <c r="E381" s="85"/>
      <c r="F381" s="52"/>
      <c r="J381" s="12"/>
      <c r="K381" s="12"/>
    </row>
    <row r="382" spans="4:11" x14ac:dyDescent="0.2">
      <c r="D382" s="52"/>
      <c r="E382" s="85"/>
      <c r="F382" s="52"/>
      <c r="J382" s="12"/>
      <c r="K382" s="12"/>
    </row>
    <row r="383" spans="4:11" x14ac:dyDescent="0.2">
      <c r="D383" s="52"/>
      <c r="E383" s="85"/>
      <c r="F383" s="52"/>
      <c r="J383" s="12"/>
      <c r="K383" s="12"/>
    </row>
    <row r="384" spans="4:11" x14ac:dyDescent="0.2">
      <c r="D384" s="52"/>
      <c r="E384" s="85"/>
      <c r="F384" s="52"/>
      <c r="J384" s="12"/>
      <c r="K384" s="12"/>
    </row>
    <row r="385" spans="4:11" x14ac:dyDescent="0.2">
      <c r="D385" s="52"/>
      <c r="E385" s="85"/>
      <c r="F385" s="52"/>
      <c r="J385" s="12"/>
      <c r="K385" s="12"/>
    </row>
    <row r="386" spans="4:11" x14ac:dyDescent="0.2">
      <c r="D386" s="52"/>
      <c r="E386" s="85"/>
      <c r="F386" s="52"/>
      <c r="J386" s="12"/>
      <c r="K386" s="12"/>
    </row>
    <row r="387" spans="4:11" x14ac:dyDescent="0.2">
      <c r="D387" s="52"/>
      <c r="E387" s="85"/>
      <c r="F387" s="52"/>
      <c r="J387" s="12"/>
      <c r="K387" s="12"/>
    </row>
    <row r="388" spans="4:11" x14ac:dyDescent="0.2">
      <c r="D388" s="52"/>
      <c r="E388" s="85"/>
      <c r="F388" s="52"/>
      <c r="J388" s="12"/>
      <c r="K388" s="12"/>
    </row>
    <row r="389" spans="4:11" x14ac:dyDescent="0.2">
      <c r="D389" s="52"/>
      <c r="E389" s="85"/>
      <c r="F389" s="52"/>
      <c r="J389" s="12"/>
      <c r="K389" s="12"/>
    </row>
    <row r="390" spans="4:11" x14ac:dyDescent="0.2">
      <c r="D390" s="52"/>
      <c r="E390" s="85"/>
      <c r="F390" s="52"/>
      <c r="J390" s="12"/>
      <c r="K390" s="12"/>
    </row>
    <row r="391" spans="4:11" x14ac:dyDescent="0.2">
      <c r="D391" s="52"/>
      <c r="E391" s="85"/>
      <c r="F391" s="52"/>
      <c r="J391" s="12"/>
      <c r="K391" s="12"/>
    </row>
    <row r="392" spans="4:11" x14ac:dyDescent="0.2">
      <c r="D392" s="52"/>
      <c r="E392" s="85"/>
      <c r="F392" s="52"/>
      <c r="J392" s="12"/>
      <c r="K392" s="12"/>
    </row>
    <row r="393" spans="4:11" x14ac:dyDescent="0.2">
      <c r="D393" s="52"/>
      <c r="E393" s="85"/>
      <c r="F393" s="52"/>
      <c r="J393" s="12"/>
      <c r="K393" s="12"/>
    </row>
    <row r="394" spans="4:11" x14ac:dyDescent="0.2">
      <c r="D394" s="52"/>
      <c r="E394" s="85"/>
      <c r="F394" s="52"/>
      <c r="J394" s="12"/>
      <c r="K394" s="12"/>
    </row>
    <row r="395" spans="4:11" x14ac:dyDescent="0.2">
      <c r="D395" s="52"/>
      <c r="E395" s="85"/>
      <c r="F395" s="52"/>
      <c r="J395" s="12"/>
      <c r="K395" s="12"/>
    </row>
    <row r="396" spans="4:11" x14ac:dyDescent="0.2">
      <c r="D396" s="52"/>
      <c r="E396" s="85"/>
      <c r="F396" s="52"/>
      <c r="J396" s="12"/>
      <c r="K396" s="12"/>
    </row>
    <row r="397" spans="4:11" x14ac:dyDescent="0.2">
      <c r="D397" s="52"/>
      <c r="E397" s="85"/>
      <c r="F397" s="52"/>
      <c r="J397" s="12"/>
      <c r="K397" s="12"/>
    </row>
    <row r="398" spans="4:11" x14ac:dyDescent="0.2">
      <c r="D398" s="52"/>
      <c r="E398" s="85"/>
      <c r="F398" s="52"/>
      <c r="J398" s="12"/>
      <c r="K398" s="12"/>
    </row>
    <row r="399" spans="4:11" x14ac:dyDescent="0.2">
      <c r="D399" s="52"/>
      <c r="E399" s="85"/>
      <c r="F399" s="52"/>
      <c r="J399" s="12"/>
      <c r="K399" s="12"/>
    </row>
    <row r="400" spans="4:11" x14ac:dyDescent="0.2">
      <c r="D400" s="52"/>
      <c r="E400" s="85"/>
      <c r="F400" s="52"/>
      <c r="J400" s="12"/>
      <c r="K400" s="12"/>
    </row>
    <row r="401" spans="4:11" x14ac:dyDescent="0.2">
      <c r="D401" s="52"/>
      <c r="E401" s="85"/>
      <c r="F401" s="52"/>
      <c r="J401" s="12"/>
      <c r="K401" s="12"/>
    </row>
    <row r="402" spans="4:11" x14ac:dyDescent="0.2">
      <c r="D402" s="52"/>
      <c r="E402" s="85"/>
      <c r="F402" s="52"/>
      <c r="J402" s="12"/>
      <c r="K402" s="12"/>
    </row>
    <row r="403" spans="4:11" x14ac:dyDescent="0.2">
      <c r="D403" s="52"/>
      <c r="E403" s="85"/>
      <c r="F403" s="52"/>
      <c r="J403" s="12"/>
      <c r="K403" s="12"/>
    </row>
    <row r="404" spans="4:11" x14ac:dyDescent="0.2">
      <c r="D404" s="52"/>
      <c r="E404" s="85"/>
      <c r="F404" s="52"/>
      <c r="J404" s="12"/>
      <c r="K404" s="12"/>
    </row>
    <row r="405" spans="4:11" x14ac:dyDescent="0.2">
      <c r="D405" s="52"/>
      <c r="E405" s="85"/>
      <c r="F405" s="52"/>
      <c r="J405" s="12"/>
      <c r="K405" s="12"/>
    </row>
    <row r="406" spans="4:11" x14ac:dyDescent="0.2">
      <c r="D406" s="52"/>
      <c r="E406" s="85"/>
      <c r="F406" s="52"/>
      <c r="J406" s="12"/>
      <c r="K406" s="12"/>
    </row>
    <row r="407" spans="4:11" x14ac:dyDescent="0.2">
      <c r="D407" s="52"/>
      <c r="E407" s="85"/>
      <c r="F407" s="52"/>
      <c r="J407" s="12"/>
      <c r="K407" s="12"/>
    </row>
    <row r="408" spans="4:11" x14ac:dyDescent="0.2">
      <c r="D408" s="52"/>
      <c r="E408" s="85"/>
      <c r="F408" s="52"/>
      <c r="J408" s="12"/>
      <c r="K408" s="12"/>
    </row>
    <row r="409" spans="4:11" x14ac:dyDescent="0.2">
      <c r="D409" s="52"/>
      <c r="E409" s="85"/>
      <c r="F409" s="52"/>
      <c r="J409" s="12"/>
      <c r="K409" s="12"/>
    </row>
    <row r="410" spans="4:11" x14ac:dyDescent="0.2">
      <c r="D410" s="52"/>
      <c r="E410" s="85"/>
      <c r="F410" s="52"/>
      <c r="J410" s="12"/>
      <c r="K410" s="12"/>
    </row>
    <row r="411" spans="4:11" x14ac:dyDescent="0.2">
      <c r="D411" s="52"/>
      <c r="E411" s="85"/>
      <c r="F411" s="52"/>
      <c r="J411" s="12"/>
      <c r="K411" s="12"/>
    </row>
    <row r="412" spans="4:11" x14ac:dyDescent="0.2">
      <c r="D412" s="52"/>
      <c r="E412" s="85"/>
      <c r="F412" s="52"/>
      <c r="J412" s="12"/>
      <c r="K412" s="12"/>
    </row>
    <row r="413" spans="4:11" x14ac:dyDescent="0.2">
      <c r="D413" s="52"/>
      <c r="E413" s="85"/>
      <c r="F413" s="52"/>
      <c r="J413" s="12"/>
      <c r="K413" s="12"/>
    </row>
    <row r="414" spans="4:11" x14ac:dyDescent="0.2">
      <c r="D414" s="52"/>
      <c r="E414" s="85"/>
      <c r="F414" s="52"/>
      <c r="J414" s="12"/>
      <c r="K414" s="12"/>
    </row>
    <row r="415" spans="4:11" x14ac:dyDescent="0.2">
      <c r="D415" s="52"/>
      <c r="E415" s="85"/>
      <c r="F415" s="52"/>
      <c r="J415" s="12"/>
      <c r="K415" s="12"/>
    </row>
    <row r="416" spans="4:11" x14ac:dyDescent="0.2">
      <c r="D416" s="52"/>
      <c r="E416" s="85"/>
      <c r="F416" s="52"/>
      <c r="J416" s="12"/>
      <c r="K416" s="12"/>
    </row>
    <row r="417" spans="4:11" x14ac:dyDescent="0.2">
      <c r="D417" s="52"/>
      <c r="E417" s="85"/>
      <c r="F417" s="52"/>
      <c r="J417" s="12"/>
      <c r="K417" s="12"/>
    </row>
    <row r="418" spans="4:11" x14ac:dyDescent="0.2">
      <c r="D418" s="52"/>
      <c r="E418" s="85"/>
      <c r="F418" s="52"/>
      <c r="J418" s="12"/>
      <c r="K418" s="12"/>
    </row>
    <row r="419" spans="4:11" x14ac:dyDescent="0.2">
      <c r="D419" s="52"/>
      <c r="E419" s="85"/>
      <c r="F419" s="52"/>
      <c r="J419" s="12"/>
      <c r="K419" s="12"/>
    </row>
    <row r="420" spans="4:11" x14ac:dyDescent="0.2">
      <c r="D420" s="52"/>
      <c r="E420" s="85"/>
      <c r="F420" s="52"/>
      <c r="J420" s="12"/>
      <c r="K420" s="12"/>
    </row>
    <row r="421" spans="4:11" x14ac:dyDescent="0.2">
      <c r="D421" s="52"/>
      <c r="E421" s="85"/>
      <c r="F421" s="52"/>
      <c r="J421" s="12"/>
      <c r="K421" s="12"/>
    </row>
    <row r="422" spans="4:11" x14ac:dyDescent="0.2">
      <c r="D422" s="52"/>
      <c r="E422" s="85"/>
      <c r="F422" s="52"/>
      <c r="J422" s="12"/>
      <c r="K422" s="12"/>
    </row>
    <row r="423" spans="4:11" x14ac:dyDescent="0.2">
      <c r="D423" s="52"/>
      <c r="E423" s="85"/>
      <c r="F423" s="52"/>
      <c r="J423" s="12"/>
      <c r="K423" s="12"/>
    </row>
    <row r="424" spans="4:11" x14ac:dyDescent="0.2">
      <c r="D424" s="52"/>
      <c r="E424" s="85"/>
      <c r="F424" s="52"/>
      <c r="J424" s="12"/>
      <c r="K424" s="12"/>
    </row>
    <row r="425" spans="4:11" x14ac:dyDescent="0.2">
      <c r="D425" s="52"/>
      <c r="E425" s="85"/>
      <c r="F425" s="52"/>
      <c r="J425" s="12"/>
      <c r="K425" s="12"/>
    </row>
    <row r="426" spans="4:11" x14ac:dyDescent="0.2">
      <c r="D426" s="52"/>
      <c r="E426" s="85"/>
      <c r="F426" s="52"/>
      <c r="J426" s="12"/>
      <c r="K426" s="12"/>
    </row>
    <row r="427" spans="4:11" x14ac:dyDescent="0.2">
      <c r="D427" s="52"/>
      <c r="E427" s="85"/>
      <c r="F427" s="52"/>
      <c r="J427" s="12"/>
      <c r="K427" s="12"/>
    </row>
    <row r="428" spans="4:11" x14ac:dyDescent="0.2">
      <c r="D428" s="52"/>
      <c r="E428" s="85"/>
      <c r="F428" s="52"/>
      <c r="J428" s="12"/>
      <c r="K428" s="12"/>
    </row>
    <row r="429" spans="4:11" x14ac:dyDescent="0.2">
      <c r="D429" s="52"/>
      <c r="E429" s="85"/>
      <c r="F429" s="52"/>
      <c r="J429" s="12"/>
      <c r="K429" s="12"/>
    </row>
    <row r="430" spans="4:11" x14ac:dyDescent="0.2">
      <c r="D430" s="52"/>
      <c r="E430" s="85"/>
      <c r="F430" s="52"/>
      <c r="J430" s="12"/>
      <c r="K430" s="12"/>
    </row>
    <row r="431" spans="4:11" x14ac:dyDescent="0.2">
      <c r="D431" s="52"/>
      <c r="E431" s="85"/>
      <c r="F431" s="52"/>
      <c r="J431" s="12"/>
      <c r="K431" s="12"/>
    </row>
    <row r="432" spans="4:11" x14ac:dyDescent="0.2">
      <c r="D432" s="52"/>
      <c r="E432" s="85"/>
      <c r="F432" s="52"/>
      <c r="J432" s="12"/>
      <c r="K432" s="12"/>
    </row>
    <row r="433" spans="4:11" x14ac:dyDescent="0.2">
      <c r="D433" s="52"/>
      <c r="E433" s="85"/>
      <c r="F433" s="52"/>
      <c r="J433" s="12"/>
      <c r="K433" s="12"/>
    </row>
    <row r="434" spans="4:11" x14ac:dyDescent="0.2">
      <c r="D434" s="52"/>
      <c r="E434" s="85"/>
      <c r="F434" s="52"/>
      <c r="J434" s="12"/>
      <c r="K434" s="12"/>
    </row>
    <row r="435" spans="4:11" x14ac:dyDescent="0.2">
      <c r="D435" s="52"/>
      <c r="E435" s="85"/>
      <c r="F435" s="52"/>
      <c r="J435" s="12"/>
      <c r="K435" s="12"/>
    </row>
    <row r="436" spans="4:11" x14ac:dyDescent="0.2">
      <c r="D436" s="52"/>
      <c r="E436" s="85"/>
      <c r="F436" s="52"/>
      <c r="J436" s="12"/>
      <c r="K436" s="12"/>
    </row>
    <row r="437" spans="4:11" x14ac:dyDescent="0.2">
      <c r="D437" s="52"/>
      <c r="E437" s="85"/>
      <c r="F437" s="52"/>
      <c r="J437" s="12"/>
      <c r="K437" s="12"/>
    </row>
    <row r="438" spans="4:11" x14ac:dyDescent="0.2">
      <c r="D438" s="52"/>
      <c r="E438" s="85"/>
      <c r="F438" s="52"/>
      <c r="J438" s="12"/>
      <c r="K438" s="12"/>
    </row>
    <row r="439" spans="4:11" x14ac:dyDescent="0.2">
      <c r="D439" s="52"/>
      <c r="E439" s="85"/>
      <c r="F439" s="52"/>
      <c r="J439" s="12"/>
      <c r="K439" s="12"/>
    </row>
    <row r="440" spans="4:11" x14ac:dyDescent="0.2">
      <c r="D440" s="52"/>
      <c r="E440" s="85"/>
      <c r="F440" s="52"/>
      <c r="J440" s="12"/>
      <c r="K440" s="12"/>
    </row>
    <row r="441" spans="4:11" x14ac:dyDescent="0.2">
      <c r="D441" s="52"/>
      <c r="E441" s="85"/>
      <c r="F441" s="52"/>
      <c r="J441" s="12"/>
      <c r="K441" s="12"/>
    </row>
    <row r="442" spans="4:11" x14ac:dyDescent="0.2">
      <c r="D442" s="52"/>
      <c r="E442" s="85"/>
      <c r="F442" s="52"/>
      <c r="J442" s="12"/>
      <c r="K442" s="12"/>
    </row>
    <row r="443" spans="4:11" x14ac:dyDescent="0.2">
      <c r="D443" s="52"/>
      <c r="E443" s="85"/>
      <c r="F443" s="52"/>
      <c r="J443" s="12"/>
      <c r="K443" s="12"/>
    </row>
    <row r="444" spans="4:11" x14ac:dyDescent="0.2">
      <c r="D444" s="52"/>
      <c r="E444" s="85"/>
      <c r="F444" s="52"/>
      <c r="J444" s="12"/>
      <c r="K444" s="12"/>
    </row>
    <row r="445" spans="4:11" x14ac:dyDescent="0.2">
      <c r="D445" s="52"/>
      <c r="E445" s="85"/>
      <c r="F445" s="52"/>
      <c r="J445" s="12"/>
      <c r="K445" s="12"/>
    </row>
    <row r="446" spans="4:11" x14ac:dyDescent="0.2">
      <c r="D446" s="52"/>
      <c r="E446" s="85"/>
      <c r="F446" s="52"/>
      <c r="J446" s="12"/>
      <c r="K446" s="12"/>
    </row>
    <row r="447" spans="4:11" x14ac:dyDescent="0.2">
      <c r="D447" s="52"/>
      <c r="E447" s="85"/>
      <c r="F447" s="52"/>
      <c r="J447" s="12"/>
      <c r="K447" s="12"/>
    </row>
    <row r="448" spans="4:11" x14ac:dyDescent="0.2">
      <c r="D448" s="52"/>
      <c r="E448" s="85"/>
      <c r="F448" s="52"/>
      <c r="J448" s="12"/>
      <c r="K448" s="12"/>
    </row>
    <row r="449" spans="4:11" x14ac:dyDescent="0.2">
      <c r="D449" s="52"/>
      <c r="E449" s="85"/>
      <c r="F449" s="52"/>
      <c r="J449" s="12"/>
      <c r="K449" s="12"/>
    </row>
    <row r="450" spans="4:11" x14ac:dyDescent="0.2">
      <c r="D450" s="52"/>
      <c r="E450" s="85"/>
      <c r="F450" s="52"/>
      <c r="J450" s="12"/>
      <c r="K450" s="12"/>
    </row>
    <row r="451" spans="4:11" x14ac:dyDescent="0.2">
      <c r="D451" s="52"/>
      <c r="E451" s="85"/>
      <c r="F451" s="52"/>
      <c r="J451" s="12"/>
      <c r="K451" s="12"/>
    </row>
    <row r="452" spans="4:11" x14ac:dyDescent="0.2">
      <c r="D452" s="52"/>
      <c r="E452" s="85"/>
      <c r="F452" s="52"/>
      <c r="J452" s="12"/>
      <c r="K452" s="12"/>
    </row>
    <row r="453" spans="4:11" x14ac:dyDescent="0.2">
      <c r="D453" s="52"/>
      <c r="E453" s="85"/>
      <c r="F453" s="52"/>
      <c r="J453" s="12"/>
      <c r="K453" s="12"/>
    </row>
    <row r="454" spans="4:11" x14ac:dyDescent="0.2">
      <c r="D454" s="52"/>
      <c r="E454" s="85"/>
      <c r="F454" s="52"/>
      <c r="J454" s="12"/>
      <c r="K454" s="12"/>
    </row>
    <row r="455" spans="4:11" x14ac:dyDescent="0.2">
      <c r="D455" s="52"/>
      <c r="E455" s="85"/>
      <c r="F455" s="52"/>
      <c r="J455" s="12"/>
      <c r="K455" s="12"/>
    </row>
    <row r="456" spans="4:11" x14ac:dyDescent="0.2">
      <c r="D456" s="52"/>
      <c r="E456" s="85"/>
      <c r="F456" s="52"/>
      <c r="J456" s="12"/>
      <c r="K456" s="12"/>
    </row>
    <row r="457" spans="4:11" x14ac:dyDescent="0.2">
      <c r="D457" s="52"/>
      <c r="E457" s="85"/>
      <c r="F457" s="52"/>
      <c r="J457" s="12"/>
      <c r="K457" s="12"/>
    </row>
    <row r="458" spans="4:11" x14ac:dyDescent="0.2">
      <c r="D458" s="52"/>
      <c r="E458" s="85"/>
      <c r="F458" s="52"/>
      <c r="J458" s="12"/>
      <c r="K458" s="12"/>
    </row>
    <row r="459" spans="4:11" x14ac:dyDescent="0.2">
      <c r="D459" s="52"/>
      <c r="E459" s="85"/>
      <c r="F459" s="52"/>
      <c r="J459" s="12"/>
      <c r="K459" s="12"/>
    </row>
    <row r="460" spans="4:11" x14ac:dyDescent="0.2">
      <c r="D460" s="52"/>
      <c r="E460" s="85"/>
      <c r="F460" s="52"/>
      <c r="J460" s="12"/>
      <c r="K460" s="12"/>
    </row>
    <row r="461" spans="4:11" x14ac:dyDescent="0.2">
      <c r="D461" s="52"/>
      <c r="E461" s="85"/>
      <c r="F461" s="52"/>
      <c r="J461" s="12"/>
      <c r="K461" s="12"/>
    </row>
    <row r="462" spans="4:11" x14ac:dyDescent="0.2">
      <c r="D462" s="52"/>
      <c r="E462" s="85"/>
      <c r="F462" s="52"/>
      <c r="J462" s="12"/>
      <c r="K462" s="12"/>
    </row>
    <row r="463" spans="4:11" x14ac:dyDescent="0.2">
      <c r="D463" s="52"/>
      <c r="E463" s="85"/>
      <c r="F463" s="52"/>
      <c r="J463" s="12"/>
      <c r="K463" s="12"/>
    </row>
    <row r="464" spans="4:11" x14ac:dyDescent="0.2">
      <c r="D464" s="52"/>
      <c r="E464" s="85"/>
      <c r="F464" s="52"/>
      <c r="J464" s="12"/>
      <c r="K464" s="12"/>
    </row>
    <row r="465" spans="4:11" x14ac:dyDescent="0.2">
      <c r="D465" s="52"/>
      <c r="E465" s="85"/>
      <c r="F465" s="52"/>
      <c r="J465" s="12"/>
      <c r="K465" s="12"/>
    </row>
    <row r="466" spans="4:11" x14ac:dyDescent="0.2">
      <c r="D466" s="52"/>
      <c r="E466" s="85"/>
      <c r="F466" s="52"/>
      <c r="J466" s="12"/>
      <c r="K466" s="12"/>
    </row>
    <row r="467" spans="4:11" x14ac:dyDescent="0.2">
      <c r="D467" s="52"/>
      <c r="E467" s="85"/>
      <c r="F467" s="52"/>
      <c r="J467" s="12"/>
      <c r="K467" s="12"/>
    </row>
    <row r="468" spans="4:11" x14ac:dyDescent="0.2">
      <c r="D468" s="52"/>
      <c r="E468" s="85"/>
      <c r="F468" s="52"/>
      <c r="J468" s="12"/>
      <c r="K468" s="12"/>
    </row>
    <row r="469" spans="4:11" x14ac:dyDescent="0.2">
      <c r="D469" s="52"/>
      <c r="E469" s="85"/>
      <c r="F469" s="52"/>
      <c r="J469" s="12"/>
      <c r="K469" s="12"/>
    </row>
    <row r="470" spans="4:11" x14ac:dyDescent="0.2">
      <c r="D470" s="52"/>
      <c r="E470" s="85"/>
      <c r="F470" s="52"/>
      <c r="J470" s="12"/>
      <c r="K470" s="12"/>
    </row>
    <row r="471" spans="4:11" x14ac:dyDescent="0.2">
      <c r="D471" s="52"/>
      <c r="E471" s="85"/>
      <c r="F471" s="52"/>
      <c r="J471" s="12"/>
      <c r="K471" s="12"/>
    </row>
    <row r="472" spans="4:11" x14ac:dyDescent="0.2">
      <c r="D472" s="52"/>
      <c r="E472" s="85"/>
      <c r="F472" s="52"/>
      <c r="J472" s="12"/>
      <c r="K472" s="12"/>
    </row>
    <row r="473" spans="4:11" x14ac:dyDescent="0.2">
      <c r="D473" s="52"/>
      <c r="E473" s="85"/>
      <c r="F473" s="52"/>
      <c r="J473" s="12"/>
      <c r="K473" s="12"/>
    </row>
    <row r="474" spans="4:11" x14ac:dyDescent="0.2">
      <c r="D474" s="52"/>
      <c r="E474" s="85"/>
      <c r="F474" s="52"/>
      <c r="J474" s="12"/>
      <c r="K474" s="12"/>
    </row>
    <row r="475" spans="4:11" x14ac:dyDescent="0.2">
      <c r="D475" s="52"/>
      <c r="E475" s="85"/>
      <c r="F475" s="52"/>
      <c r="J475" s="12"/>
      <c r="K475" s="12"/>
    </row>
    <row r="476" spans="4:11" x14ac:dyDescent="0.2">
      <c r="D476" s="52"/>
      <c r="E476" s="85"/>
      <c r="F476" s="52"/>
      <c r="J476" s="12"/>
      <c r="K476" s="12"/>
    </row>
    <row r="477" spans="4:11" x14ac:dyDescent="0.2">
      <c r="D477" s="52"/>
      <c r="E477" s="85"/>
      <c r="F477" s="52"/>
      <c r="J477" s="12"/>
      <c r="K477" s="12"/>
    </row>
    <row r="478" spans="4:11" x14ac:dyDescent="0.2">
      <c r="D478" s="52"/>
      <c r="E478" s="85"/>
      <c r="F478" s="52"/>
      <c r="J478" s="12"/>
      <c r="K478" s="12"/>
    </row>
    <row r="479" spans="4:11" x14ac:dyDescent="0.2">
      <c r="D479" s="52"/>
      <c r="E479" s="85"/>
      <c r="F479" s="52"/>
      <c r="J479" s="12"/>
      <c r="K479" s="12"/>
    </row>
    <row r="480" spans="4:11" x14ac:dyDescent="0.2">
      <c r="D480" s="52"/>
      <c r="E480" s="85"/>
      <c r="F480" s="52"/>
      <c r="J480" s="12"/>
      <c r="K480" s="12"/>
    </row>
    <row r="481" spans="4:11" x14ac:dyDescent="0.2">
      <c r="D481" s="52"/>
      <c r="E481" s="85"/>
      <c r="F481" s="52"/>
      <c r="J481" s="12"/>
      <c r="K481" s="12"/>
    </row>
    <row r="482" spans="4:11" x14ac:dyDescent="0.2">
      <c r="D482" s="52"/>
      <c r="E482" s="85"/>
      <c r="F482" s="52"/>
      <c r="J482" s="12"/>
      <c r="K482" s="12"/>
    </row>
    <row r="483" spans="4:11" x14ac:dyDescent="0.2">
      <c r="D483" s="52"/>
      <c r="E483" s="85"/>
      <c r="F483" s="52"/>
      <c r="J483" s="12"/>
      <c r="K483" s="12"/>
    </row>
    <row r="484" spans="4:11" x14ac:dyDescent="0.2">
      <c r="D484" s="52"/>
      <c r="E484" s="85"/>
      <c r="F484" s="52"/>
      <c r="J484" s="12"/>
      <c r="K484" s="12"/>
    </row>
    <row r="485" spans="4:11" x14ac:dyDescent="0.2">
      <c r="D485" s="52"/>
      <c r="E485" s="85"/>
      <c r="F485" s="52"/>
      <c r="J485" s="12"/>
      <c r="K485" s="12"/>
    </row>
    <row r="486" spans="4:11" x14ac:dyDescent="0.2">
      <c r="D486" s="52"/>
      <c r="E486" s="85"/>
      <c r="F486" s="52"/>
      <c r="J486" s="12"/>
      <c r="K486" s="12"/>
    </row>
    <row r="487" spans="4:11" x14ac:dyDescent="0.2">
      <c r="D487" s="52"/>
      <c r="E487" s="85"/>
      <c r="F487" s="52"/>
      <c r="J487" s="12"/>
      <c r="K487" s="12"/>
    </row>
    <row r="488" spans="4:11" x14ac:dyDescent="0.2">
      <c r="D488" s="52"/>
      <c r="E488" s="85"/>
      <c r="F488" s="52"/>
      <c r="J488" s="12"/>
      <c r="K488" s="12"/>
    </row>
    <row r="489" spans="4:11" x14ac:dyDescent="0.2">
      <c r="D489" s="52"/>
      <c r="E489" s="85"/>
      <c r="F489" s="52"/>
      <c r="J489" s="12"/>
      <c r="K489" s="12"/>
    </row>
    <row r="490" spans="4:11" x14ac:dyDescent="0.2">
      <c r="D490" s="52"/>
      <c r="E490" s="85"/>
      <c r="F490" s="52"/>
      <c r="J490" s="12"/>
      <c r="K490" s="12"/>
    </row>
    <row r="491" spans="4:11" x14ac:dyDescent="0.2">
      <c r="D491" s="52"/>
      <c r="E491" s="85"/>
      <c r="F491" s="52"/>
      <c r="J491" s="12"/>
      <c r="K491" s="12"/>
    </row>
    <row r="492" spans="4:11" x14ac:dyDescent="0.2">
      <c r="D492" s="52"/>
      <c r="E492" s="85"/>
      <c r="F492" s="52"/>
      <c r="J492" s="12"/>
      <c r="K492" s="12"/>
    </row>
    <row r="493" spans="4:11" x14ac:dyDescent="0.2">
      <c r="D493" s="52"/>
      <c r="E493" s="85"/>
      <c r="F493" s="52"/>
      <c r="J493" s="12"/>
      <c r="K493" s="12"/>
    </row>
    <row r="494" spans="4:11" x14ac:dyDescent="0.2">
      <c r="D494" s="52"/>
      <c r="E494" s="85"/>
      <c r="F494" s="52"/>
      <c r="J494" s="12"/>
      <c r="K494" s="12"/>
    </row>
    <row r="495" spans="4:11" x14ac:dyDescent="0.2">
      <c r="D495" s="52"/>
      <c r="E495" s="85"/>
      <c r="F495" s="52"/>
      <c r="J495" s="12"/>
      <c r="K495" s="12"/>
    </row>
    <row r="496" spans="4:11" x14ac:dyDescent="0.2">
      <c r="D496" s="52"/>
      <c r="E496" s="85"/>
      <c r="F496" s="52"/>
      <c r="J496" s="12"/>
      <c r="K496" s="12"/>
    </row>
    <row r="497" spans="4:11" x14ac:dyDescent="0.2">
      <c r="D497" s="52"/>
      <c r="E497" s="85"/>
      <c r="F497" s="52"/>
      <c r="J497" s="12"/>
      <c r="K497" s="12"/>
    </row>
    <row r="498" spans="4:11" x14ac:dyDescent="0.2">
      <c r="D498" s="52"/>
      <c r="E498" s="85"/>
      <c r="F498" s="52"/>
      <c r="J498" s="12"/>
      <c r="K498" s="12"/>
    </row>
    <row r="499" spans="4:11" x14ac:dyDescent="0.2">
      <c r="D499" s="52"/>
      <c r="E499" s="85"/>
      <c r="F499" s="52"/>
      <c r="J499" s="12"/>
      <c r="K499" s="12"/>
    </row>
    <row r="500" spans="4:11" x14ac:dyDescent="0.2">
      <c r="D500" s="52"/>
      <c r="E500" s="85"/>
      <c r="F500" s="52"/>
      <c r="J500" s="12"/>
      <c r="K500" s="12"/>
    </row>
    <row r="501" spans="4:11" x14ac:dyDescent="0.2">
      <c r="D501" s="52"/>
      <c r="E501" s="85"/>
      <c r="F501" s="52"/>
      <c r="J501" s="12"/>
      <c r="K501" s="12"/>
    </row>
    <row r="502" spans="4:11" x14ac:dyDescent="0.2">
      <c r="D502" s="52"/>
      <c r="E502" s="85"/>
      <c r="F502" s="52"/>
      <c r="J502" s="12"/>
      <c r="K502" s="12"/>
    </row>
    <row r="503" spans="4:11" x14ac:dyDescent="0.2">
      <c r="D503" s="52"/>
      <c r="E503" s="85"/>
      <c r="F503" s="52"/>
      <c r="J503" s="12"/>
      <c r="K503" s="12"/>
    </row>
    <row r="504" spans="4:11" x14ac:dyDescent="0.2">
      <c r="D504" s="52"/>
      <c r="E504" s="85"/>
      <c r="F504" s="52"/>
      <c r="J504" s="12"/>
      <c r="K504" s="12"/>
    </row>
    <row r="505" spans="4:11" x14ac:dyDescent="0.2">
      <c r="D505" s="52"/>
      <c r="E505" s="85"/>
      <c r="F505" s="52"/>
      <c r="J505" s="12"/>
      <c r="K505" s="12"/>
    </row>
    <row r="506" spans="4:11" x14ac:dyDescent="0.2">
      <c r="D506" s="52"/>
      <c r="E506" s="85"/>
      <c r="F506" s="52"/>
      <c r="J506" s="12"/>
      <c r="K506" s="12"/>
    </row>
    <row r="507" spans="4:11" x14ac:dyDescent="0.2">
      <c r="D507" s="52"/>
      <c r="E507" s="85"/>
      <c r="F507" s="52"/>
      <c r="J507" s="12"/>
      <c r="K507" s="12"/>
    </row>
    <row r="508" spans="4:11" x14ac:dyDescent="0.2">
      <c r="D508" s="52"/>
      <c r="E508" s="85"/>
      <c r="F508" s="52"/>
      <c r="J508" s="12"/>
      <c r="K508" s="12"/>
    </row>
    <row r="509" spans="4:11" x14ac:dyDescent="0.2">
      <c r="D509" s="52"/>
      <c r="E509" s="85"/>
      <c r="F509" s="52"/>
      <c r="J509" s="12"/>
      <c r="K509" s="12"/>
    </row>
    <row r="510" spans="4:11" x14ac:dyDescent="0.2">
      <c r="D510" s="52"/>
      <c r="E510" s="85"/>
      <c r="F510" s="52"/>
      <c r="J510" s="12"/>
      <c r="K510" s="12"/>
    </row>
    <row r="511" spans="4:11" x14ac:dyDescent="0.2">
      <c r="D511" s="52"/>
      <c r="E511" s="85"/>
      <c r="F511" s="52"/>
      <c r="J511" s="12"/>
      <c r="K511" s="12"/>
    </row>
    <row r="512" spans="4:11" x14ac:dyDescent="0.2">
      <c r="D512" s="52"/>
      <c r="E512" s="85"/>
      <c r="F512" s="52"/>
      <c r="J512" s="12"/>
      <c r="K512" s="12"/>
    </row>
    <row r="513" spans="4:11" x14ac:dyDescent="0.2">
      <c r="D513" s="52"/>
      <c r="E513" s="85"/>
      <c r="F513" s="52"/>
      <c r="J513" s="12"/>
      <c r="K513" s="12"/>
    </row>
    <row r="514" spans="4:11" x14ac:dyDescent="0.2">
      <c r="D514" s="52"/>
      <c r="E514" s="85"/>
      <c r="F514" s="52"/>
      <c r="J514" s="12"/>
      <c r="K514" s="12"/>
    </row>
    <row r="515" spans="4:11" x14ac:dyDescent="0.2">
      <c r="D515" s="52"/>
      <c r="E515" s="85"/>
      <c r="F515" s="52"/>
      <c r="J515" s="12"/>
      <c r="K515" s="12"/>
    </row>
    <row r="516" spans="4:11" x14ac:dyDescent="0.2">
      <c r="D516" s="52"/>
      <c r="E516" s="85"/>
      <c r="F516" s="52"/>
      <c r="J516" s="12"/>
      <c r="K516" s="12"/>
    </row>
    <row r="517" spans="4:11" x14ac:dyDescent="0.2">
      <c r="D517" s="52"/>
      <c r="E517" s="85"/>
      <c r="F517" s="52"/>
      <c r="J517" s="12"/>
      <c r="K517" s="12"/>
    </row>
    <row r="518" spans="4:11" x14ac:dyDescent="0.2">
      <c r="D518" s="52"/>
      <c r="E518" s="85"/>
      <c r="F518" s="52"/>
      <c r="J518" s="12"/>
      <c r="K518" s="12"/>
    </row>
    <row r="519" spans="4:11" x14ac:dyDescent="0.2">
      <c r="D519" s="52"/>
      <c r="E519" s="85"/>
      <c r="F519" s="52"/>
      <c r="J519" s="12"/>
      <c r="K519" s="12"/>
    </row>
    <row r="520" spans="4:11" x14ac:dyDescent="0.2">
      <c r="D520" s="52"/>
      <c r="E520" s="85"/>
      <c r="F520" s="52"/>
      <c r="J520" s="12"/>
      <c r="K520" s="12"/>
    </row>
    <row r="521" spans="4:11" x14ac:dyDescent="0.2">
      <c r="D521" s="52"/>
      <c r="E521" s="85"/>
      <c r="F521" s="52"/>
      <c r="J521" s="12"/>
      <c r="K521" s="12"/>
    </row>
    <row r="522" spans="4:11" x14ac:dyDescent="0.2">
      <c r="D522" s="52"/>
      <c r="E522" s="85"/>
      <c r="F522" s="52"/>
      <c r="J522" s="12"/>
      <c r="K522" s="12"/>
    </row>
    <row r="523" spans="4:11" x14ac:dyDescent="0.2">
      <c r="D523" s="52"/>
      <c r="E523" s="85"/>
      <c r="F523" s="52"/>
      <c r="J523" s="12"/>
      <c r="K523" s="12"/>
    </row>
    <row r="524" spans="4:11" x14ac:dyDescent="0.2">
      <c r="D524" s="52"/>
      <c r="E524" s="85"/>
      <c r="F524" s="52"/>
      <c r="J524" s="12"/>
      <c r="K524" s="12"/>
    </row>
    <row r="525" spans="4:11" x14ac:dyDescent="0.2">
      <c r="D525" s="52"/>
      <c r="E525" s="85"/>
      <c r="F525" s="52"/>
      <c r="J525" s="12"/>
      <c r="K525" s="12"/>
    </row>
    <row r="526" spans="4:11" x14ac:dyDescent="0.2">
      <c r="D526" s="52"/>
      <c r="E526" s="85"/>
      <c r="F526" s="52"/>
      <c r="J526" s="12"/>
      <c r="K526" s="12"/>
    </row>
    <row r="527" spans="4:11" x14ac:dyDescent="0.2">
      <c r="D527" s="52"/>
      <c r="E527" s="85"/>
      <c r="F527" s="52"/>
      <c r="J527" s="12"/>
      <c r="K527" s="12"/>
    </row>
    <row r="528" spans="4:11" x14ac:dyDescent="0.2">
      <c r="D528" s="52"/>
      <c r="E528" s="85"/>
      <c r="F528" s="52"/>
      <c r="J528" s="12"/>
      <c r="K528" s="12"/>
    </row>
    <row r="529" spans="4:11" x14ac:dyDescent="0.2">
      <c r="D529" s="52"/>
      <c r="E529" s="85"/>
      <c r="F529" s="52"/>
      <c r="J529" s="12"/>
      <c r="K529" s="12"/>
    </row>
    <row r="530" spans="4:11" x14ac:dyDescent="0.2">
      <c r="D530" s="52"/>
      <c r="E530" s="85"/>
      <c r="F530" s="52"/>
      <c r="J530" s="12"/>
      <c r="K530" s="12"/>
    </row>
    <row r="531" spans="4:11" x14ac:dyDescent="0.2">
      <c r="D531" s="52"/>
      <c r="E531" s="85"/>
      <c r="F531" s="52"/>
      <c r="J531" s="12"/>
      <c r="K531" s="12"/>
    </row>
    <row r="532" spans="4:11" x14ac:dyDescent="0.2">
      <c r="D532" s="52"/>
      <c r="E532" s="85"/>
      <c r="F532" s="52"/>
      <c r="J532" s="12"/>
      <c r="K532" s="12"/>
    </row>
    <row r="533" spans="4:11" x14ac:dyDescent="0.2">
      <c r="D533" s="52"/>
      <c r="E533" s="85"/>
      <c r="F533" s="52"/>
      <c r="J533" s="12"/>
      <c r="K533" s="12"/>
    </row>
    <row r="534" spans="4:11" x14ac:dyDescent="0.2">
      <c r="D534" s="52"/>
      <c r="E534" s="85"/>
      <c r="F534" s="52"/>
      <c r="J534" s="12"/>
      <c r="K534" s="12"/>
    </row>
    <row r="535" spans="4:11" x14ac:dyDescent="0.2">
      <c r="D535" s="52"/>
      <c r="E535" s="85"/>
      <c r="F535" s="52"/>
      <c r="J535" s="12"/>
      <c r="K535" s="12"/>
    </row>
    <row r="536" spans="4:11" x14ac:dyDescent="0.2">
      <c r="D536" s="52"/>
      <c r="E536" s="85"/>
      <c r="F536" s="52"/>
      <c r="J536" s="12"/>
      <c r="K536" s="12"/>
    </row>
    <row r="537" spans="4:11" x14ac:dyDescent="0.2">
      <c r="D537" s="52"/>
      <c r="E537" s="85"/>
      <c r="F537" s="52"/>
      <c r="J537" s="12"/>
      <c r="K537" s="12"/>
    </row>
    <row r="538" spans="4:11" x14ac:dyDescent="0.2">
      <c r="D538" s="52"/>
      <c r="E538" s="85"/>
      <c r="F538" s="52"/>
      <c r="J538" s="12"/>
      <c r="K538" s="12"/>
    </row>
    <row r="539" spans="4:11" x14ac:dyDescent="0.2">
      <c r="D539" s="52"/>
      <c r="E539" s="85"/>
      <c r="F539" s="52"/>
      <c r="J539" s="12"/>
      <c r="K539" s="12"/>
    </row>
    <row r="540" spans="4:11" x14ac:dyDescent="0.2">
      <c r="D540" s="52"/>
      <c r="E540" s="85"/>
      <c r="F540" s="52"/>
      <c r="J540" s="12"/>
      <c r="K540" s="12"/>
    </row>
    <row r="541" spans="4:11" x14ac:dyDescent="0.2">
      <c r="D541" s="52"/>
      <c r="E541" s="85"/>
      <c r="F541" s="52"/>
      <c r="J541" s="12"/>
      <c r="K541" s="12"/>
    </row>
    <row r="542" spans="4:11" x14ac:dyDescent="0.2">
      <c r="D542" s="52"/>
      <c r="E542" s="85"/>
      <c r="F542" s="52"/>
      <c r="J542" s="12"/>
      <c r="K542" s="12"/>
    </row>
    <row r="543" spans="4:11" x14ac:dyDescent="0.2">
      <c r="D543" s="52"/>
      <c r="E543" s="85"/>
      <c r="F543" s="52"/>
      <c r="J543" s="12"/>
      <c r="K543" s="12"/>
    </row>
    <row r="544" spans="4:11" x14ac:dyDescent="0.2">
      <c r="D544" s="52"/>
      <c r="E544" s="85"/>
      <c r="F544" s="52"/>
      <c r="J544" s="12"/>
      <c r="K544" s="12"/>
    </row>
    <row r="545" spans="4:11" x14ac:dyDescent="0.2">
      <c r="D545" s="52"/>
      <c r="E545" s="85"/>
      <c r="F545" s="52"/>
      <c r="J545" s="12"/>
      <c r="K545" s="12"/>
    </row>
    <row r="546" spans="4:11" x14ac:dyDescent="0.2">
      <c r="D546" s="52"/>
      <c r="E546" s="85"/>
      <c r="F546" s="52"/>
      <c r="J546" s="12"/>
      <c r="K546" s="12"/>
    </row>
    <row r="547" spans="4:11" x14ac:dyDescent="0.2">
      <c r="D547" s="52"/>
      <c r="E547" s="85"/>
      <c r="F547" s="52"/>
      <c r="J547" s="12"/>
      <c r="K547" s="12"/>
    </row>
    <row r="548" spans="4:11" x14ac:dyDescent="0.2">
      <c r="D548" s="52"/>
      <c r="E548" s="85"/>
      <c r="F548" s="52"/>
      <c r="J548" s="12"/>
      <c r="K548" s="12"/>
    </row>
    <row r="549" spans="4:11" x14ac:dyDescent="0.2">
      <c r="D549" s="52"/>
      <c r="E549" s="85"/>
      <c r="F549" s="52"/>
      <c r="J549" s="12"/>
      <c r="K549" s="12"/>
    </row>
    <row r="550" spans="4:11" x14ac:dyDescent="0.2">
      <c r="D550" s="52"/>
      <c r="E550" s="85"/>
      <c r="F550" s="52"/>
      <c r="J550" s="12"/>
      <c r="K550" s="12"/>
    </row>
    <row r="551" spans="4:11" x14ac:dyDescent="0.2">
      <c r="D551" s="52"/>
      <c r="E551" s="85"/>
      <c r="F551" s="52"/>
      <c r="J551" s="12"/>
      <c r="K551" s="12"/>
    </row>
    <row r="552" spans="4:11" x14ac:dyDescent="0.2">
      <c r="D552" s="52"/>
      <c r="E552" s="85"/>
      <c r="F552" s="52"/>
      <c r="J552" s="12"/>
      <c r="K552" s="12"/>
    </row>
    <row r="553" spans="4:11" x14ac:dyDescent="0.2">
      <c r="D553" s="52"/>
      <c r="E553" s="85"/>
      <c r="F553" s="52"/>
      <c r="J553" s="12"/>
      <c r="K553" s="12"/>
    </row>
    <row r="554" spans="4:11" x14ac:dyDescent="0.2">
      <c r="D554" s="52"/>
      <c r="E554" s="85"/>
      <c r="F554" s="52"/>
      <c r="J554" s="12"/>
      <c r="K554" s="12"/>
    </row>
    <row r="555" spans="4:11" x14ac:dyDescent="0.2">
      <c r="D555" s="52"/>
      <c r="E555" s="85"/>
      <c r="F555" s="52"/>
      <c r="J555" s="12"/>
      <c r="K555" s="12"/>
    </row>
    <row r="556" spans="4:11" x14ac:dyDescent="0.2">
      <c r="D556" s="52"/>
      <c r="E556" s="85"/>
      <c r="F556" s="52"/>
      <c r="J556" s="12"/>
      <c r="K556" s="12"/>
    </row>
    <row r="557" spans="4:11" x14ac:dyDescent="0.2">
      <c r="D557" s="52"/>
      <c r="E557" s="85"/>
      <c r="F557" s="52"/>
      <c r="J557" s="12"/>
      <c r="K557" s="12"/>
    </row>
    <row r="558" spans="4:11" x14ac:dyDescent="0.2">
      <c r="D558" s="52"/>
      <c r="E558" s="85"/>
      <c r="F558" s="52"/>
      <c r="J558" s="12"/>
      <c r="K558" s="12"/>
    </row>
    <row r="559" spans="4:11" x14ac:dyDescent="0.2">
      <c r="D559" s="52"/>
      <c r="E559" s="85"/>
      <c r="F559" s="52"/>
      <c r="J559" s="12"/>
      <c r="K559" s="12"/>
    </row>
    <row r="560" spans="4:11" x14ac:dyDescent="0.2">
      <c r="D560" s="52"/>
      <c r="E560" s="85"/>
      <c r="F560" s="52"/>
      <c r="J560" s="12"/>
      <c r="K560" s="12"/>
    </row>
    <row r="561" spans="4:11" x14ac:dyDescent="0.2">
      <c r="D561" s="52"/>
      <c r="E561" s="85"/>
      <c r="F561" s="52"/>
      <c r="J561" s="12"/>
      <c r="K561" s="12"/>
    </row>
    <row r="562" spans="4:11" x14ac:dyDescent="0.2">
      <c r="D562" s="52"/>
      <c r="E562" s="85"/>
      <c r="F562" s="52"/>
      <c r="J562" s="12"/>
      <c r="K562" s="12"/>
    </row>
    <row r="563" spans="4:11" x14ac:dyDescent="0.2">
      <c r="D563" s="52"/>
      <c r="E563" s="85"/>
      <c r="F563" s="52"/>
      <c r="J563" s="12"/>
      <c r="K563" s="12"/>
    </row>
    <row r="564" spans="4:11" x14ac:dyDescent="0.2">
      <c r="D564" s="52"/>
      <c r="E564" s="85"/>
      <c r="F564" s="52"/>
      <c r="J564" s="12"/>
      <c r="K564" s="12"/>
    </row>
    <row r="565" spans="4:11" x14ac:dyDescent="0.2">
      <c r="D565" s="52"/>
      <c r="E565" s="85"/>
      <c r="F565" s="52"/>
      <c r="J565" s="12"/>
      <c r="K565" s="12"/>
    </row>
    <row r="566" spans="4:11" x14ac:dyDescent="0.2">
      <c r="D566" s="52"/>
      <c r="E566" s="85"/>
      <c r="F566" s="52"/>
      <c r="J566" s="12"/>
      <c r="K566" s="12"/>
    </row>
    <row r="567" spans="4:11" x14ac:dyDescent="0.2">
      <c r="D567" s="52"/>
      <c r="E567" s="85"/>
      <c r="F567" s="52"/>
      <c r="J567" s="12"/>
      <c r="K567" s="12"/>
    </row>
    <row r="568" spans="4:11" x14ac:dyDescent="0.2">
      <c r="D568" s="52"/>
      <c r="E568" s="85"/>
      <c r="F568" s="52"/>
      <c r="J568" s="12"/>
      <c r="K568" s="12"/>
    </row>
    <row r="569" spans="4:11" x14ac:dyDescent="0.2">
      <c r="D569" s="52"/>
      <c r="E569" s="85"/>
      <c r="F569" s="52"/>
      <c r="J569" s="12"/>
      <c r="K569" s="12"/>
    </row>
    <row r="570" spans="4:11" x14ac:dyDescent="0.2">
      <c r="D570" s="52"/>
      <c r="E570" s="85"/>
      <c r="F570" s="52"/>
      <c r="J570" s="12"/>
      <c r="K570" s="12"/>
    </row>
    <row r="571" spans="4:11" x14ac:dyDescent="0.2">
      <c r="D571" s="52"/>
      <c r="E571" s="85"/>
      <c r="F571" s="52"/>
      <c r="J571" s="12"/>
      <c r="K571" s="12"/>
    </row>
    <row r="572" spans="4:11" x14ac:dyDescent="0.2">
      <c r="D572" s="52"/>
      <c r="E572" s="85"/>
      <c r="F572" s="52"/>
      <c r="J572" s="12"/>
      <c r="K572" s="12"/>
    </row>
    <row r="573" spans="4:11" x14ac:dyDescent="0.2">
      <c r="D573" s="52"/>
      <c r="E573" s="85"/>
      <c r="F573" s="52"/>
      <c r="J573" s="12"/>
      <c r="K573" s="12"/>
    </row>
    <row r="574" spans="4:11" x14ac:dyDescent="0.2">
      <c r="D574" s="52"/>
      <c r="E574" s="85"/>
      <c r="F574" s="52"/>
      <c r="J574" s="12"/>
      <c r="K574" s="12"/>
    </row>
    <row r="575" spans="4:11" x14ac:dyDescent="0.2">
      <c r="D575" s="52"/>
      <c r="E575" s="85"/>
      <c r="F575" s="52"/>
      <c r="J575" s="12"/>
      <c r="K575" s="12"/>
    </row>
    <row r="576" spans="4:11" x14ac:dyDescent="0.2">
      <c r="D576" s="52"/>
      <c r="E576" s="85"/>
      <c r="F576" s="52"/>
      <c r="J576" s="12"/>
      <c r="K576" s="12"/>
    </row>
    <row r="577" spans="4:11" x14ac:dyDescent="0.2">
      <c r="D577" s="52"/>
      <c r="E577" s="85"/>
      <c r="F577" s="52"/>
      <c r="J577" s="12"/>
      <c r="K577" s="12"/>
    </row>
    <row r="578" spans="4:11" x14ac:dyDescent="0.2">
      <c r="D578" s="52"/>
      <c r="E578" s="85"/>
      <c r="F578" s="52"/>
      <c r="J578" s="12"/>
      <c r="K578" s="12"/>
    </row>
    <row r="579" spans="4:11" x14ac:dyDescent="0.2">
      <c r="D579" s="52"/>
      <c r="E579" s="85"/>
      <c r="F579" s="52"/>
      <c r="J579" s="12"/>
      <c r="K579" s="12"/>
    </row>
    <row r="580" spans="4:11" x14ac:dyDescent="0.2">
      <c r="D580" s="52"/>
      <c r="E580" s="85"/>
      <c r="F580" s="52"/>
      <c r="J580" s="12"/>
      <c r="K580" s="12"/>
    </row>
    <row r="581" spans="4:11" x14ac:dyDescent="0.2">
      <c r="D581" s="52"/>
      <c r="E581" s="85"/>
      <c r="F581" s="52"/>
      <c r="J581" s="12"/>
      <c r="K581" s="12"/>
    </row>
    <row r="582" spans="4:11" x14ac:dyDescent="0.2">
      <c r="D582" s="52"/>
      <c r="E582" s="85"/>
      <c r="F582" s="52"/>
      <c r="J582" s="12"/>
      <c r="K582" s="12"/>
    </row>
    <row r="583" spans="4:11" x14ac:dyDescent="0.2">
      <c r="D583" s="52"/>
      <c r="E583" s="85"/>
      <c r="F583" s="52"/>
      <c r="J583" s="12"/>
      <c r="K583" s="12"/>
    </row>
    <row r="584" spans="4:11" x14ac:dyDescent="0.2">
      <c r="D584" s="52"/>
      <c r="E584" s="85"/>
      <c r="F584" s="52"/>
      <c r="J584" s="12"/>
      <c r="K584" s="12"/>
    </row>
    <row r="585" spans="4:11" x14ac:dyDescent="0.2">
      <c r="D585" s="52"/>
      <c r="E585" s="85"/>
      <c r="F585" s="52"/>
      <c r="J585" s="12"/>
      <c r="K585" s="12"/>
    </row>
    <row r="586" spans="4:11" x14ac:dyDescent="0.2">
      <c r="D586" s="52"/>
      <c r="E586" s="85"/>
      <c r="F586" s="52"/>
      <c r="J586" s="12"/>
      <c r="K586" s="12"/>
    </row>
    <row r="587" spans="4:11" x14ac:dyDescent="0.2">
      <c r="D587" s="52"/>
      <c r="E587" s="85"/>
      <c r="F587" s="52"/>
      <c r="J587" s="12"/>
      <c r="K587" s="12"/>
    </row>
    <row r="588" spans="4:11" x14ac:dyDescent="0.2">
      <c r="D588" s="52"/>
      <c r="E588" s="85"/>
      <c r="F588" s="52"/>
      <c r="J588" s="12"/>
      <c r="K588" s="12"/>
    </row>
    <row r="589" spans="4:11" x14ac:dyDescent="0.2">
      <c r="D589" s="52"/>
      <c r="E589" s="85"/>
      <c r="F589" s="52"/>
      <c r="J589" s="12"/>
      <c r="K589" s="12"/>
    </row>
    <row r="590" spans="4:11" x14ac:dyDescent="0.2">
      <c r="D590" s="52"/>
      <c r="E590" s="85"/>
      <c r="F590" s="52"/>
      <c r="J590" s="12"/>
      <c r="K590" s="12"/>
    </row>
    <row r="591" spans="4:11" x14ac:dyDescent="0.2">
      <c r="D591" s="52"/>
      <c r="E591" s="85"/>
      <c r="F591" s="52"/>
      <c r="J591" s="12"/>
      <c r="K591" s="12"/>
    </row>
    <row r="592" spans="4:11" x14ac:dyDescent="0.2">
      <c r="D592" s="52"/>
      <c r="E592" s="85"/>
      <c r="F592" s="52"/>
      <c r="J592" s="12"/>
      <c r="K592" s="12"/>
    </row>
    <row r="593" spans="4:11" x14ac:dyDescent="0.2">
      <c r="D593" s="52"/>
      <c r="E593" s="85"/>
      <c r="F593" s="52"/>
      <c r="J593" s="12"/>
      <c r="K593" s="12"/>
    </row>
    <row r="594" spans="4:11" x14ac:dyDescent="0.2">
      <c r="D594" s="52"/>
      <c r="E594" s="85"/>
      <c r="F594" s="52"/>
      <c r="J594" s="12"/>
      <c r="K594" s="12"/>
    </row>
    <row r="595" spans="4:11" x14ac:dyDescent="0.2">
      <c r="D595" s="52"/>
      <c r="E595" s="85"/>
      <c r="F595" s="52"/>
      <c r="J595" s="12"/>
      <c r="K595" s="12"/>
    </row>
    <row r="596" spans="4:11" x14ac:dyDescent="0.2">
      <c r="D596" s="52"/>
      <c r="E596" s="85"/>
      <c r="F596" s="52"/>
      <c r="J596" s="12"/>
      <c r="K596" s="12"/>
    </row>
    <row r="597" spans="4:11" x14ac:dyDescent="0.2">
      <c r="D597" s="52"/>
      <c r="E597" s="85"/>
      <c r="F597" s="52"/>
      <c r="J597" s="12"/>
      <c r="K597" s="12"/>
    </row>
    <row r="598" spans="4:11" x14ac:dyDescent="0.2">
      <c r="D598" s="52"/>
      <c r="E598" s="85"/>
      <c r="F598" s="52"/>
      <c r="J598" s="12"/>
      <c r="K598" s="12"/>
    </row>
    <row r="599" spans="4:11" x14ac:dyDescent="0.2">
      <c r="D599" s="52"/>
      <c r="E599" s="85"/>
      <c r="F599" s="52"/>
      <c r="J599" s="12"/>
      <c r="K599" s="12"/>
    </row>
    <row r="600" spans="4:11" x14ac:dyDescent="0.2">
      <c r="D600" s="52"/>
      <c r="E600" s="85"/>
      <c r="F600" s="52"/>
      <c r="J600" s="12"/>
      <c r="K600" s="12"/>
    </row>
    <row r="601" spans="4:11" x14ac:dyDescent="0.2">
      <c r="D601" s="52"/>
      <c r="E601" s="85"/>
      <c r="F601" s="52"/>
      <c r="J601" s="12"/>
      <c r="K601" s="12"/>
    </row>
    <row r="602" spans="4:11" x14ac:dyDescent="0.2">
      <c r="D602" s="52"/>
      <c r="E602" s="85"/>
      <c r="F602" s="52"/>
      <c r="J602" s="12"/>
      <c r="K602" s="12"/>
    </row>
    <row r="603" spans="4:11" x14ac:dyDescent="0.2">
      <c r="D603" s="52"/>
      <c r="E603" s="85"/>
      <c r="F603" s="52"/>
      <c r="J603" s="12"/>
      <c r="K603" s="12"/>
    </row>
    <row r="604" spans="4:11" x14ac:dyDescent="0.2">
      <c r="D604" s="52"/>
      <c r="E604" s="85"/>
      <c r="F604" s="52"/>
      <c r="J604" s="12"/>
      <c r="K604" s="12"/>
    </row>
    <row r="605" spans="4:11" x14ac:dyDescent="0.2">
      <c r="D605" s="52"/>
      <c r="E605" s="85"/>
      <c r="F605" s="52"/>
      <c r="J605" s="12"/>
      <c r="K605" s="12"/>
    </row>
    <row r="606" spans="4:11" x14ac:dyDescent="0.2">
      <c r="D606" s="52"/>
      <c r="E606" s="85"/>
      <c r="F606" s="52"/>
      <c r="J606" s="12"/>
      <c r="K606" s="12"/>
    </row>
    <row r="607" spans="4:11" x14ac:dyDescent="0.2">
      <c r="D607" s="52"/>
      <c r="E607" s="85"/>
      <c r="F607" s="52"/>
      <c r="J607" s="12"/>
      <c r="K607" s="12"/>
    </row>
    <row r="608" spans="4:11" x14ac:dyDescent="0.2">
      <c r="D608" s="52"/>
      <c r="E608" s="85"/>
      <c r="F608" s="52"/>
      <c r="J608" s="12"/>
      <c r="K608" s="12"/>
    </row>
    <row r="609" spans="4:11" x14ac:dyDescent="0.2">
      <c r="D609" s="52"/>
      <c r="E609" s="85"/>
      <c r="F609" s="52"/>
      <c r="J609" s="12"/>
      <c r="K609" s="12"/>
    </row>
    <row r="610" spans="4:11" x14ac:dyDescent="0.2">
      <c r="D610" s="52"/>
      <c r="E610" s="85"/>
      <c r="F610" s="52"/>
      <c r="J610" s="12"/>
      <c r="K610" s="12"/>
    </row>
    <row r="611" spans="4:11" x14ac:dyDescent="0.2">
      <c r="D611" s="52"/>
      <c r="E611" s="85"/>
      <c r="F611" s="52"/>
      <c r="J611" s="12"/>
      <c r="K611" s="12"/>
    </row>
    <row r="612" spans="4:11" x14ac:dyDescent="0.2">
      <c r="D612" s="52"/>
      <c r="E612" s="85"/>
      <c r="F612" s="52"/>
      <c r="J612" s="12"/>
      <c r="K612" s="12"/>
    </row>
    <row r="613" spans="4:11" x14ac:dyDescent="0.2">
      <c r="D613" s="52"/>
      <c r="E613" s="85"/>
      <c r="F613" s="52"/>
      <c r="J613" s="12"/>
      <c r="K613" s="12"/>
    </row>
    <row r="614" spans="4:11" x14ac:dyDescent="0.2">
      <c r="D614" s="52"/>
      <c r="E614" s="85"/>
      <c r="F614" s="52"/>
      <c r="J614" s="12"/>
      <c r="K614" s="12"/>
    </row>
    <row r="615" spans="4:11" x14ac:dyDescent="0.2">
      <c r="D615" s="52"/>
      <c r="E615" s="85"/>
      <c r="F615" s="52"/>
      <c r="J615" s="12"/>
      <c r="K615" s="12"/>
    </row>
    <row r="616" spans="4:11" x14ac:dyDescent="0.2">
      <c r="D616" s="52"/>
      <c r="E616" s="85"/>
      <c r="F616" s="52"/>
      <c r="J616" s="12"/>
      <c r="K616" s="12"/>
    </row>
    <row r="617" spans="4:11" x14ac:dyDescent="0.2">
      <c r="D617" s="52"/>
      <c r="E617" s="85"/>
      <c r="F617" s="52"/>
      <c r="J617" s="12"/>
      <c r="K617" s="12"/>
    </row>
    <row r="618" spans="4:11" x14ac:dyDescent="0.2">
      <c r="D618" s="52"/>
      <c r="E618" s="85"/>
      <c r="F618" s="52"/>
      <c r="J618" s="12"/>
      <c r="K618" s="12"/>
    </row>
    <row r="619" spans="4:11" x14ac:dyDescent="0.2">
      <c r="D619" s="52"/>
      <c r="E619" s="85"/>
      <c r="F619" s="52"/>
      <c r="J619" s="12"/>
      <c r="K619" s="12"/>
    </row>
    <row r="620" spans="4:11" x14ac:dyDescent="0.2">
      <c r="D620" s="52"/>
      <c r="E620" s="85"/>
      <c r="F620" s="52"/>
      <c r="J620" s="12"/>
      <c r="K620" s="12"/>
    </row>
    <row r="621" spans="4:11" x14ac:dyDescent="0.2">
      <c r="D621" s="52"/>
      <c r="E621" s="85"/>
      <c r="F621" s="52"/>
      <c r="J621" s="12"/>
      <c r="K621" s="12"/>
    </row>
    <row r="622" spans="4:11" x14ac:dyDescent="0.2">
      <c r="D622" s="52"/>
      <c r="E622" s="85"/>
      <c r="F622" s="52"/>
      <c r="J622" s="12"/>
      <c r="K622" s="12"/>
    </row>
    <row r="623" spans="4:11" x14ac:dyDescent="0.2">
      <c r="D623" s="52"/>
      <c r="E623" s="85"/>
      <c r="F623" s="52"/>
      <c r="J623" s="12"/>
      <c r="K623" s="12"/>
    </row>
    <row r="624" spans="4:11" x14ac:dyDescent="0.2">
      <c r="D624" s="52"/>
      <c r="E624" s="85"/>
      <c r="F624" s="52"/>
      <c r="J624" s="12"/>
      <c r="K624" s="12"/>
    </row>
    <row r="625" spans="4:11" x14ac:dyDescent="0.2">
      <c r="D625" s="52"/>
      <c r="E625" s="85"/>
      <c r="F625" s="52"/>
      <c r="J625" s="12"/>
      <c r="K625" s="12"/>
    </row>
    <row r="626" spans="4:11" x14ac:dyDescent="0.2">
      <c r="D626" s="52"/>
      <c r="E626" s="85"/>
      <c r="F626" s="52"/>
      <c r="J626" s="12"/>
      <c r="K626" s="12"/>
    </row>
    <row r="627" spans="4:11" x14ac:dyDescent="0.2">
      <c r="D627" s="52"/>
      <c r="E627" s="85"/>
      <c r="F627" s="52"/>
      <c r="J627" s="12"/>
      <c r="K627" s="12"/>
    </row>
    <row r="628" spans="4:11" x14ac:dyDescent="0.2">
      <c r="D628" s="52"/>
      <c r="E628" s="85"/>
      <c r="F628" s="52"/>
      <c r="J628" s="12"/>
      <c r="K628" s="12"/>
    </row>
    <row r="629" spans="4:11" x14ac:dyDescent="0.2">
      <c r="D629" s="52"/>
      <c r="E629" s="85"/>
      <c r="F629" s="52"/>
      <c r="J629" s="12"/>
      <c r="K629" s="12"/>
    </row>
    <row r="630" spans="4:11" x14ac:dyDescent="0.2">
      <c r="D630" s="52"/>
      <c r="E630" s="85"/>
      <c r="F630" s="52"/>
      <c r="J630" s="12"/>
      <c r="K630" s="12"/>
    </row>
    <row r="631" spans="4:11" x14ac:dyDescent="0.2">
      <c r="D631" s="52"/>
      <c r="E631" s="85"/>
      <c r="F631" s="52"/>
      <c r="J631" s="12"/>
      <c r="K631" s="12"/>
    </row>
    <row r="632" spans="4:11" x14ac:dyDescent="0.2">
      <c r="D632" s="52"/>
      <c r="E632" s="85"/>
      <c r="F632" s="52"/>
      <c r="J632" s="12"/>
      <c r="K632" s="12"/>
    </row>
    <row r="633" spans="4:11" x14ac:dyDescent="0.2">
      <c r="D633" s="52"/>
      <c r="E633" s="85"/>
      <c r="F633" s="52"/>
      <c r="J633" s="12"/>
      <c r="K633" s="12"/>
    </row>
    <row r="634" spans="4:11" x14ac:dyDescent="0.2">
      <c r="D634" s="52"/>
      <c r="E634" s="85"/>
      <c r="F634" s="52"/>
      <c r="J634" s="12"/>
      <c r="K634" s="12"/>
    </row>
    <row r="635" spans="4:11" x14ac:dyDescent="0.2">
      <c r="D635" s="52"/>
      <c r="E635" s="85"/>
      <c r="F635" s="52"/>
      <c r="J635" s="12"/>
      <c r="K635" s="12"/>
    </row>
    <row r="636" spans="4:11" x14ac:dyDescent="0.2">
      <c r="D636" s="52"/>
      <c r="E636" s="85"/>
      <c r="F636" s="52"/>
      <c r="J636" s="12"/>
      <c r="K636" s="12"/>
    </row>
    <row r="637" spans="4:11" x14ac:dyDescent="0.2">
      <c r="D637" s="52"/>
      <c r="E637" s="85"/>
      <c r="F637" s="52"/>
      <c r="J637" s="12"/>
      <c r="K637" s="12"/>
    </row>
    <row r="638" spans="4:11" x14ac:dyDescent="0.2">
      <c r="D638" s="52"/>
      <c r="E638" s="85"/>
      <c r="F638" s="52"/>
      <c r="J638" s="12"/>
      <c r="K638" s="12"/>
    </row>
    <row r="639" spans="4:11" x14ac:dyDescent="0.2">
      <c r="D639" s="52"/>
      <c r="E639" s="85"/>
      <c r="F639" s="52"/>
      <c r="J639" s="12"/>
      <c r="K639" s="12"/>
    </row>
    <row r="640" spans="4:11" x14ac:dyDescent="0.2">
      <c r="D640" s="52"/>
      <c r="E640" s="85"/>
      <c r="F640" s="52"/>
      <c r="J640" s="12"/>
      <c r="K640" s="12"/>
    </row>
    <row r="641" spans="4:11" x14ac:dyDescent="0.2">
      <c r="D641" s="52"/>
      <c r="E641" s="85"/>
      <c r="F641" s="52"/>
      <c r="J641" s="12"/>
      <c r="K641" s="12"/>
    </row>
    <row r="642" spans="4:11" x14ac:dyDescent="0.2">
      <c r="D642" s="52"/>
      <c r="E642" s="85"/>
      <c r="F642" s="52"/>
      <c r="J642" s="12"/>
      <c r="K642" s="12"/>
    </row>
    <row r="643" spans="4:11" x14ac:dyDescent="0.2">
      <c r="D643" s="52"/>
      <c r="E643" s="85"/>
      <c r="F643" s="52"/>
      <c r="J643" s="12"/>
      <c r="K643" s="12"/>
    </row>
    <row r="644" spans="4:11" x14ac:dyDescent="0.2">
      <c r="D644" s="52"/>
      <c r="E644" s="85"/>
      <c r="F644" s="52"/>
      <c r="J644" s="12"/>
      <c r="K644" s="12"/>
    </row>
    <row r="645" spans="4:11" x14ac:dyDescent="0.2">
      <c r="D645" s="52"/>
      <c r="E645" s="85"/>
      <c r="F645" s="52"/>
      <c r="J645" s="12"/>
      <c r="K645" s="12"/>
    </row>
    <row r="646" spans="4:11" x14ac:dyDescent="0.2">
      <c r="D646" s="52"/>
      <c r="E646" s="85"/>
      <c r="F646" s="52"/>
      <c r="J646" s="12"/>
      <c r="K646" s="12"/>
    </row>
    <row r="647" spans="4:11" x14ac:dyDescent="0.2">
      <c r="D647" s="52"/>
      <c r="E647" s="85"/>
      <c r="F647" s="52"/>
      <c r="J647" s="12"/>
      <c r="K647" s="12"/>
    </row>
    <row r="648" spans="4:11" x14ac:dyDescent="0.2">
      <c r="D648" s="52"/>
      <c r="E648" s="85"/>
      <c r="F648" s="52"/>
      <c r="J648" s="12"/>
      <c r="K648" s="12"/>
    </row>
    <row r="649" spans="4:11" x14ac:dyDescent="0.2">
      <c r="D649" s="52"/>
      <c r="E649" s="85"/>
      <c r="F649" s="52"/>
      <c r="J649" s="12"/>
      <c r="K649" s="12"/>
    </row>
    <row r="650" spans="4:11" x14ac:dyDescent="0.2">
      <c r="D650" s="52"/>
      <c r="E650" s="85"/>
      <c r="F650" s="52"/>
      <c r="J650" s="12"/>
      <c r="K650" s="12"/>
    </row>
    <row r="651" spans="4:11" x14ac:dyDescent="0.2">
      <c r="D651" s="52"/>
      <c r="E651" s="85"/>
      <c r="F651" s="52"/>
      <c r="J651" s="12"/>
      <c r="K651" s="12"/>
    </row>
    <row r="652" spans="4:11" x14ac:dyDescent="0.2">
      <c r="D652" s="52"/>
      <c r="E652" s="85"/>
      <c r="F652" s="52"/>
      <c r="J652" s="12"/>
      <c r="K652" s="12"/>
    </row>
    <row r="653" spans="4:11" x14ac:dyDescent="0.2">
      <c r="D653" s="52"/>
      <c r="E653" s="85"/>
      <c r="F653" s="52"/>
      <c r="J653" s="12"/>
      <c r="K653" s="12"/>
    </row>
    <row r="654" spans="4:11" x14ac:dyDescent="0.2">
      <c r="D654" s="52"/>
      <c r="E654" s="85"/>
      <c r="F654" s="52"/>
      <c r="J654" s="12"/>
      <c r="K654" s="12"/>
    </row>
    <row r="655" spans="4:11" x14ac:dyDescent="0.2">
      <c r="D655" s="52"/>
      <c r="E655" s="85"/>
      <c r="F655" s="52"/>
      <c r="J655" s="12"/>
      <c r="K655" s="12"/>
    </row>
    <row r="656" spans="4:11" x14ac:dyDescent="0.2">
      <c r="D656" s="52"/>
      <c r="E656" s="85"/>
      <c r="F656" s="52"/>
      <c r="J656" s="12"/>
      <c r="K656" s="12"/>
    </row>
    <row r="657" spans="4:11" x14ac:dyDescent="0.2">
      <c r="D657" s="52"/>
      <c r="E657" s="85"/>
      <c r="F657" s="52"/>
      <c r="J657" s="12"/>
      <c r="K657" s="12"/>
    </row>
    <row r="658" spans="4:11" x14ac:dyDescent="0.2">
      <c r="D658" s="52"/>
      <c r="E658" s="85"/>
      <c r="F658" s="52"/>
      <c r="J658" s="12"/>
      <c r="K658" s="12"/>
    </row>
    <row r="659" spans="4:11" x14ac:dyDescent="0.2">
      <c r="D659" s="52"/>
      <c r="E659" s="85"/>
      <c r="F659" s="52"/>
      <c r="J659" s="12"/>
      <c r="K659" s="12"/>
    </row>
    <row r="660" spans="4:11" x14ac:dyDescent="0.2">
      <c r="D660" s="52"/>
      <c r="E660" s="85"/>
      <c r="F660" s="52"/>
      <c r="J660" s="12"/>
      <c r="K660" s="12"/>
    </row>
    <row r="661" spans="4:11" x14ac:dyDescent="0.2">
      <c r="D661" s="52"/>
      <c r="E661" s="85"/>
      <c r="F661" s="52"/>
      <c r="J661" s="12"/>
      <c r="K661" s="12"/>
    </row>
    <row r="662" spans="4:11" x14ac:dyDescent="0.2">
      <c r="D662" s="52"/>
      <c r="E662" s="85"/>
      <c r="F662" s="52"/>
      <c r="J662" s="12"/>
      <c r="K662" s="12"/>
    </row>
    <row r="663" spans="4:11" x14ac:dyDescent="0.2">
      <c r="D663" s="52"/>
      <c r="E663" s="85"/>
      <c r="F663" s="52"/>
      <c r="J663" s="12"/>
      <c r="K663" s="12"/>
    </row>
    <row r="664" spans="4:11" x14ac:dyDescent="0.2">
      <c r="D664" s="52"/>
      <c r="E664" s="85"/>
      <c r="F664" s="52"/>
      <c r="J664" s="12"/>
      <c r="K664" s="12"/>
    </row>
    <row r="665" spans="4:11" x14ac:dyDescent="0.2">
      <c r="D665" s="52"/>
      <c r="E665" s="85"/>
      <c r="F665" s="52"/>
      <c r="J665" s="12"/>
      <c r="K665" s="12"/>
    </row>
    <row r="666" spans="4:11" x14ac:dyDescent="0.2">
      <c r="D666" s="52"/>
      <c r="E666" s="85"/>
      <c r="F666" s="52"/>
      <c r="J666" s="12"/>
      <c r="K666" s="12"/>
    </row>
    <row r="667" spans="4:11" x14ac:dyDescent="0.2">
      <c r="D667" s="52"/>
      <c r="E667" s="85"/>
      <c r="F667" s="52"/>
      <c r="J667" s="12"/>
      <c r="K667" s="12"/>
    </row>
    <row r="668" spans="4:11" x14ac:dyDescent="0.2">
      <c r="D668" s="52"/>
      <c r="E668" s="85"/>
      <c r="F668" s="52"/>
      <c r="J668" s="12"/>
      <c r="K668" s="12"/>
    </row>
    <row r="669" spans="4:11" x14ac:dyDescent="0.2">
      <c r="D669" s="52"/>
      <c r="E669" s="85"/>
      <c r="F669" s="52"/>
      <c r="J669" s="12"/>
      <c r="K669" s="12"/>
    </row>
    <row r="670" spans="4:11" x14ac:dyDescent="0.2">
      <c r="D670" s="52"/>
      <c r="E670" s="85"/>
      <c r="F670" s="52"/>
      <c r="J670" s="12"/>
      <c r="K670" s="12"/>
    </row>
    <row r="671" spans="4:11" x14ac:dyDescent="0.2">
      <c r="D671" s="52"/>
      <c r="E671" s="85"/>
      <c r="F671" s="52"/>
      <c r="J671" s="12"/>
      <c r="K671" s="12"/>
    </row>
    <row r="672" spans="4:11" x14ac:dyDescent="0.2">
      <c r="D672" s="52"/>
      <c r="E672" s="85"/>
      <c r="F672" s="52"/>
      <c r="J672" s="12"/>
      <c r="K672" s="12"/>
    </row>
    <row r="673" spans="4:11" x14ac:dyDescent="0.2">
      <c r="D673" s="52"/>
      <c r="E673" s="85"/>
      <c r="F673" s="52"/>
      <c r="J673" s="12"/>
      <c r="K673" s="12"/>
    </row>
    <row r="674" spans="4:11" x14ac:dyDescent="0.2">
      <c r="D674" s="52"/>
      <c r="E674" s="85"/>
      <c r="F674" s="52"/>
      <c r="J674" s="12"/>
      <c r="K674" s="12"/>
    </row>
    <row r="675" spans="4:11" x14ac:dyDescent="0.2">
      <c r="D675" s="52"/>
      <c r="E675" s="85"/>
      <c r="F675" s="52"/>
      <c r="J675" s="12"/>
      <c r="K675" s="12"/>
    </row>
    <row r="676" spans="4:11" x14ac:dyDescent="0.2">
      <c r="D676" s="52"/>
      <c r="E676" s="85"/>
      <c r="F676" s="52"/>
      <c r="J676" s="12"/>
      <c r="K676" s="12"/>
    </row>
    <row r="677" spans="4:11" x14ac:dyDescent="0.2">
      <c r="D677" s="52"/>
      <c r="E677" s="85"/>
      <c r="F677" s="52"/>
      <c r="J677" s="12"/>
      <c r="K677" s="12"/>
    </row>
    <row r="678" spans="4:11" x14ac:dyDescent="0.2">
      <c r="D678" s="52"/>
      <c r="E678" s="85"/>
      <c r="F678" s="52"/>
      <c r="J678" s="12"/>
      <c r="K678" s="12"/>
    </row>
    <row r="679" spans="4:11" x14ac:dyDescent="0.2">
      <c r="D679" s="52"/>
      <c r="E679" s="85"/>
      <c r="F679" s="52"/>
      <c r="J679" s="12"/>
      <c r="K679" s="12"/>
    </row>
    <row r="680" spans="4:11" x14ac:dyDescent="0.2">
      <c r="D680" s="52"/>
      <c r="E680" s="85"/>
      <c r="F680" s="52"/>
      <c r="J680" s="12"/>
      <c r="K680" s="12"/>
    </row>
    <row r="681" spans="4:11" x14ac:dyDescent="0.2">
      <c r="D681" s="52"/>
      <c r="E681" s="85"/>
      <c r="F681" s="52"/>
      <c r="J681" s="12"/>
      <c r="K681" s="12"/>
    </row>
    <row r="682" spans="4:11" x14ac:dyDescent="0.2">
      <c r="D682" s="52"/>
      <c r="E682" s="85"/>
      <c r="F682" s="52"/>
      <c r="J682" s="12"/>
      <c r="K682" s="12"/>
    </row>
    <row r="683" spans="4:11" x14ac:dyDescent="0.2">
      <c r="D683" s="52"/>
      <c r="E683" s="85"/>
      <c r="F683" s="52"/>
      <c r="J683" s="12"/>
      <c r="K683" s="12"/>
    </row>
    <row r="684" spans="4:11" x14ac:dyDescent="0.2">
      <c r="D684" s="52"/>
      <c r="E684" s="85"/>
      <c r="F684" s="52"/>
      <c r="J684" s="12"/>
      <c r="K684" s="12"/>
    </row>
    <row r="685" spans="4:11" x14ac:dyDescent="0.2">
      <c r="D685" s="52"/>
      <c r="E685" s="85"/>
      <c r="F685" s="52"/>
      <c r="J685" s="12"/>
      <c r="K685" s="12"/>
    </row>
    <row r="686" spans="4:11" x14ac:dyDescent="0.2">
      <c r="D686" s="52"/>
      <c r="E686" s="85"/>
      <c r="F686" s="52"/>
      <c r="J686" s="12"/>
      <c r="K686" s="12"/>
    </row>
    <row r="687" spans="4:11" x14ac:dyDescent="0.2">
      <c r="D687" s="52"/>
      <c r="E687" s="85"/>
      <c r="F687" s="52"/>
      <c r="J687" s="12"/>
      <c r="K687" s="12"/>
    </row>
    <row r="688" spans="4:11" x14ac:dyDescent="0.2">
      <c r="D688" s="52"/>
      <c r="E688" s="85"/>
      <c r="F688" s="52"/>
      <c r="J688" s="12"/>
      <c r="K688" s="12"/>
    </row>
    <row r="689" spans="4:11" x14ac:dyDescent="0.2">
      <c r="D689" s="52"/>
      <c r="E689" s="85"/>
      <c r="F689" s="52"/>
      <c r="J689" s="12"/>
      <c r="K689" s="12"/>
    </row>
    <row r="690" spans="4:11" x14ac:dyDescent="0.2">
      <c r="D690" s="52"/>
      <c r="E690" s="85"/>
      <c r="F690" s="52"/>
      <c r="J690" s="12"/>
      <c r="K690" s="12"/>
    </row>
    <row r="691" spans="4:11" x14ac:dyDescent="0.2">
      <c r="D691" s="52"/>
      <c r="E691" s="85"/>
      <c r="F691" s="52"/>
      <c r="J691" s="12"/>
      <c r="K691" s="12"/>
    </row>
    <row r="692" spans="4:11" x14ac:dyDescent="0.2">
      <c r="D692" s="52"/>
      <c r="E692" s="85"/>
      <c r="F692" s="52"/>
      <c r="J692" s="12"/>
      <c r="K692" s="12"/>
    </row>
    <row r="693" spans="4:11" x14ac:dyDescent="0.2">
      <c r="D693" s="52"/>
      <c r="E693" s="85"/>
      <c r="F693" s="52"/>
      <c r="J693" s="12"/>
      <c r="K693" s="12"/>
    </row>
    <row r="694" spans="4:11" x14ac:dyDescent="0.2">
      <c r="D694" s="52"/>
      <c r="E694" s="85"/>
      <c r="F694" s="52"/>
      <c r="J694" s="12"/>
      <c r="K694" s="12"/>
    </row>
    <row r="695" spans="4:11" x14ac:dyDescent="0.2">
      <c r="D695" s="52"/>
      <c r="E695" s="85"/>
      <c r="F695" s="52"/>
      <c r="J695" s="12"/>
      <c r="K695" s="12"/>
    </row>
    <row r="696" spans="4:11" x14ac:dyDescent="0.2">
      <c r="D696" s="52"/>
      <c r="E696" s="85"/>
      <c r="F696" s="52"/>
      <c r="J696" s="12"/>
      <c r="K696" s="12"/>
    </row>
    <row r="697" spans="4:11" x14ac:dyDescent="0.2">
      <c r="D697" s="52"/>
      <c r="E697" s="85"/>
      <c r="F697" s="52"/>
      <c r="J697" s="12"/>
      <c r="K697" s="12"/>
    </row>
    <row r="698" spans="4:11" x14ac:dyDescent="0.2">
      <c r="D698" s="52"/>
      <c r="E698" s="85"/>
      <c r="F698" s="52"/>
      <c r="J698" s="12"/>
      <c r="K698" s="12"/>
    </row>
    <row r="699" spans="4:11" x14ac:dyDescent="0.2">
      <c r="D699" s="52"/>
      <c r="E699" s="85"/>
      <c r="F699" s="52"/>
      <c r="J699" s="12"/>
      <c r="K699" s="12"/>
    </row>
    <row r="700" spans="4:11" x14ac:dyDescent="0.2">
      <c r="D700" s="52"/>
      <c r="E700" s="85"/>
      <c r="F700" s="52"/>
      <c r="J700" s="12"/>
      <c r="K700" s="12"/>
    </row>
    <row r="701" spans="4:11" x14ac:dyDescent="0.2">
      <c r="D701" s="52"/>
      <c r="E701" s="85"/>
      <c r="F701" s="52"/>
      <c r="J701" s="12"/>
      <c r="K701" s="12"/>
    </row>
    <row r="702" spans="4:11" x14ac:dyDescent="0.2">
      <c r="D702" s="52"/>
      <c r="E702" s="85"/>
      <c r="F702" s="52"/>
      <c r="J702" s="12"/>
      <c r="K702" s="12"/>
    </row>
    <row r="703" spans="4:11" x14ac:dyDescent="0.2">
      <c r="D703" s="52"/>
      <c r="E703" s="85"/>
      <c r="F703" s="52"/>
      <c r="J703" s="12"/>
      <c r="K703" s="12"/>
    </row>
    <row r="704" spans="4:11" x14ac:dyDescent="0.2">
      <c r="D704" s="52"/>
      <c r="E704" s="85"/>
      <c r="F704" s="52"/>
      <c r="J704" s="12"/>
      <c r="K704" s="12"/>
    </row>
    <row r="705" spans="4:11" x14ac:dyDescent="0.2">
      <c r="D705" s="52"/>
      <c r="E705" s="85"/>
      <c r="F705" s="52"/>
      <c r="J705" s="12"/>
      <c r="K705" s="12"/>
    </row>
    <row r="706" spans="4:11" x14ac:dyDescent="0.2">
      <c r="D706" s="52"/>
      <c r="E706" s="85"/>
      <c r="F706" s="52"/>
      <c r="J706" s="12"/>
      <c r="K706" s="12"/>
    </row>
    <row r="707" spans="4:11" x14ac:dyDescent="0.2">
      <c r="D707" s="52"/>
      <c r="E707" s="85"/>
      <c r="F707" s="52"/>
      <c r="J707" s="12"/>
      <c r="K707" s="12"/>
    </row>
    <row r="708" spans="4:11" x14ac:dyDescent="0.2">
      <c r="D708" s="52"/>
      <c r="E708" s="85"/>
      <c r="F708" s="52"/>
      <c r="J708" s="12"/>
      <c r="K708" s="12"/>
    </row>
    <row r="709" spans="4:11" x14ac:dyDescent="0.2">
      <c r="D709" s="52"/>
      <c r="E709" s="85"/>
      <c r="F709" s="52"/>
      <c r="J709" s="12"/>
      <c r="K709" s="12"/>
    </row>
    <row r="710" spans="4:11" x14ac:dyDescent="0.2">
      <c r="D710" s="52"/>
      <c r="E710" s="85"/>
      <c r="F710" s="52"/>
      <c r="J710" s="12"/>
      <c r="K710" s="12"/>
    </row>
    <row r="711" spans="4:11" x14ac:dyDescent="0.2">
      <c r="D711" s="52"/>
      <c r="E711" s="85"/>
      <c r="F711" s="52"/>
      <c r="J711" s="12"/>
      <c r="K711" s="12"/>
    </row>
    <row r="712" spans="4:11" x14ac:dyDescent="0.2">
      <c r="D712" s="52"/>
      <c r="E712" s="85"/>
      <c r="F712" s="52"/>
      <c r="J712" s="12"/>
      <c r="K712" s="12"/>
    </row>
    <row r="713" spans="4:11" x14ac:dyDescent="0.2">
      <c r="D713" s="52"/>
      <c r="E713" s="85"/>
      <c r="F713" s="52"/>
      <c r="J713" s="12"/>
      <c r="K713" s="12"/>
    </row>
    <row r="714" spans="4:11" x14ac:dyDescent="0.2">
      <c r="D714" s="52"/>
      <c r="E714" s="85"/>
      <c r="F714" s="52"/>
      <c r="J714" s="12"/>
      <c r="K714" s="12"/>
    </row>
    <row r="715" spans="4:11" x14ac:dyDescent="0.2">
      <c r="D715" s="52"/>
      <c r="E715" s="85"/>
      <c r="F715" s="52"/>
      <c r="J715" s="12"/>
      <c r="K715" s="12"/>
    </row>
    <row r="716" spans="4:11" x14ac:dyDescent="0.2">
      <c r="D716" s="52"/>
      <c r="E716" s="85"/>
      <c r="F716" s="52"/>
      <c r="J716" s="12"/>
      <c r="K716" s="12"/>
    </row>
    <row r="717" spans="4:11" x14ac:dyDescent="0.2">
      <c r="D717" s="52"/>
      <c r="E717" s="85"/>
      <c r="F717" s="52"/>
      <c r="J717" s="12"/>
      <c r="K717" s="12"/>
    </row>
    <row r="718" spans="4:11" x14ac:dyDescent="0.2">
      <c r="D718" s="52"/>
      <c r="E718" s="85"/>
      <c r="F718" s="52"/>
      <c r="J718" s="12"/>
      <c r="K718" s="12"/>
    </row>
    <row r="719" spans="4:11" x14ac:dyDescent="0.2">
      <c r="D719" s="52"/>
      <c r="E719" s="85"/>
      <c r="F719" s="52"/>
      <c r="J719" s="12"/>
      <c r="K719" s="12"/>
    </row>
    <row r="720" spans="4:11" x14ac:dyDescent="0.2">
      <c r="D720" s="52"/>
      <c r="E720" s="85"/>
      <c r="F720" s="52"/>
      <c r="J720" s="12"/>
      <c r="K720" s="12"/>
    </row>
    <row r="721" spans="4:11" x14ac:dyDescent="0.2">
      <c r="D721" s="52"/>
      <c r="E721" s="85"/>
      <c r="F721" s="52"/>
      <c r="J721" s="12"/>
      <c r="K721" s="12"/>
    </row>
    <row r="722" spans="4:11" x14ac:dyDescent="0.2">
      <c r="D722" s="52"/>
      <c r="E722" s="85"/>
      <c r="F722" s="52"/>
      <c r="J722" s="12"/>
      <c r="K722" s="12"/>
    </row>
    <row r="723" spans="4:11" x14ac:dyDescent="0.2">
      <c r="D723" s="52"/>
      <c r="E723" s="85"/>
      <c r="F723" s="52"/>
      <c r="J723" s="12"/>
      <c r="K723" s="12"/>
    </row>
    <row r="724" spans="4:11" x14ac:dyDescent="0.2">
      <c r="D724" s="52"/>
      <c r="E724" s="85"/>
      <c r="F724" s="52"/>
      <c r="J724" s="12"/>
      <c r="K724" s="12"/>
    </row>
    <row r="725" spans="4:11" x14ac:dyDescent="0.2">
      <c r="D725" s="52"/>
      <c r="E725" s="85"/>
      <c r="F725" s="52"/>
      <c r="J725" s="12"/>
      <c r="K725" s="12"/>
    </row>
    <row r="726" spans="4:11" x14ac:dyDescent="0.2">
      <c r="D726" s="52"/>
      <c r="E726" s="85"/>
      <c r="F726" s="52"/>
      <c r="J726" s="12"/>
      <c r="K726" s="12"/>
    </row>
    <row r="727" spans="4:11" x14ac:dyDescent="0.2">
      <c r="D727" s="52"/>
      <c r="E727" s="85"/>
      <c r="F727" s="52"/>
      <c r="J727" s="12"/>
      <c r="K727" s="12"/>
    </row>
    <row r="728" spans="4:11" x14ac:dyDescent="0.2">
      <c r="D728" s="52"/>
      <c r="E728" s="85"/>
      <c r="F728" s="52"/>
      <c r="J728" s="12"/>
      <c r="K728" s="12"/>
    </row>
    <row r="729" spans="4:11" x14ac:dyDescent="0.2">
      <c r="D729" s="52"/>
      <c r="E729" s="85"/>
      <c r="F729" s="52"/>
      <c r="J729" s="12"/>
      <c r="K729" s="12"/>
    </row>
    <row r="730" spans="4:11" x14ac:dyDescent="0.2">
      <c r="D730" s="52"/>
      <c r="E730" s="85"/>
      <c r="F730" s="52"/>
      <c r="J730" s="12"/>
      <c r="K730" s="12"/>
    </row>
    <row r="731" spans="4:11" x14ac:dyDescent="0.2">
      <c r="D731" s="52"/>
      <c r="E731" s="85"/>
      <c r="F731" s="52"/>
      <c r="J731" s="12"/>
      <c r="K731" s="12"/>
    </row>
    <row r="732" spans="4:11" x14ac:dyDescent="0.2">
      <c r="D732" s="52"/>
      <c r="E732" s="85"/>
      <c r="F732" s="52"/>
      <c r="J732" s="12"/>
      <c r="K732" s="12"/>
    </row>
    <row r="733" spans="4:11" x14ac:dyDescent="0.2">
      <c r="D733" s="52"/>
      <c r="E733" s="85"/>
      <c r="F733" s="52"/>
      <c r="J733" s="12"/>
      <c r="K733" s="12"/>
    </row>
    <row r="734" spans="4:11" x14ac:dyDescent="0.2">
      <c r="D734" s="52"/>
      <c r="E734" s="85"/>
      <c r="F734" s="52"/>
      <c r="J734" s="12"/>
      <c r="K734" s="12"/>
    </row>
    <row r="735" spans="4:11" x14ac:dyDescent="0.2">
      <c r="D735" s="52"/>
      <c r="E735" s="85"/>
      <c r="F735" s="52"/>
      <c r="J735" s="12"/>
      <c r="K735" s="12"/>
    </row>
    <row r="736" spans="4:11" x14ac:dyDescent="0.2">
      <c r="D736" s="52"/>
      <c r="E736" s="85"/>
      <c r="F736" s="52"/>
      <c r="J736" s="12"/>
      <c r="K736" s="12"/>
    </row>
    <row r="737" spans="4:11" x14ac:dyDescent="0.2">
      <c r="D737" s="52"/>
      <c r="E737" s="85"/>
      <c r="F737" s="52"/>
      <c r="J737" s="12"/>
      <c r="K737" s="12"/>
    </row>
    <row r="738" spans="4:11" x14ac:dyDescent="0.2">
      <c r="D738" s="52"/>
      <c r="E738" s="85"/>
      <c r="F738" s="52"/>
      <c r="J738" s="12"/>
      <c r="K738" s="12"/>
    </row>
    <row r="739" spans="4:11" x14ac:dyDescent="0.2">
      <c r="D739" s="52"/>
      <c r="E739" s="85"/>
      <c r="F739" s="52"/>
      <c r="J739" s="12"/>
      <c r="K739" s="12"/>
    </row>
    <row r="740" spans="4:11" x14ac:dyDescent="0.2">
      <c r="D740" s="52"/>
      <c r="E740" s="85"/>
      <c r="F740" s="52"/>
      <c r="J740" s="12"/>
      <c r="K740" s="12"/>
    </row>
    <row r="741" spans="4:11" x14ac:dyDescent="0.2">
      <c r="D741" s="52"/>
      <c r="E741" s="85"/>
      <c r="F741" s="52"/>
      <c r="J741" s="12"/>
      <c r="K741" s="12"/>
    </row>
    <row r="742" spans="4:11" x14ac:dyDescent="0.2">
      <c r="D742" s="52"/>
      <c r="E742" s="85"/>
      <c r="F742" s="52"/>
      <c r="J742" s="12"/>
      <c r="K742" s="12"/>
    </row>
    <row r="743" spans="4:11" x14ac:dyDescent="0.2">
      <c r="D743" s="52"/>
      <c r="E743" s="85"/>
      <c r="F743" s="52"/>
      <c r="J743" s="12"/>
      <c r="K743" s="12"/>
    </row>
    <row r="744" spans="4:11" x14ac:dyDescent="0.2">
      <c r="D744" s="52"/>
      <c r="E744" s="85"/>
      <c r="F744" s="52"/>
      <c r="J744" s="12"/>
      <c r="K744" s="12"/>
    </row>
    <row r="745" spans="4:11" x14ac:dyDescent="0.2">
      <c r="D745" s="52"/>
      <c r="E745" s="85"/>
      <c r="F745" s="52"/>
      <c r="J745" s="12"/>
      <c r="K745" s="12"/>
    </row>
    <row r="746" spans="4:11" x14ac:dyDescent="0.2">
      <c r="D746" s="52"/>
      <c r="E746" s="85"/>
      <c r="F746" s="52"/>
      <c r="J746" s="12"/>
      <c r="K746" s="12"/>
    </row>
    <row r="747" spans="4:11" x14ac:dyDescent="0.2">
      <c r="D747" s="52"/>
      <c r="E747" s="85"/>
      <c r="F747" s="52"/>
      <c r="J747" s="12"/>
      <c r="K747" s="12"/>
    </row>
    <row r="748" spans="4:11" x14ac:dyDescent="0.2">
      <c r="D748" s="52"/>
      <c r="E748" s="85"/>
      <c r="F748" s="52"/>
      <c r="J748" s="12"/>
      <c r="K748" s="12"/>
    </row>
    <row r="749" spans="4:11" x14ac:dyDescent="0.2">
      <c r="D749" s="52"/>
      <c r="E749" s="85"/>
      <c r="F749" s="52"/>
      <c r="J749" s="12"/>
      <c r="K749" s="12"/>
    </row>
    <row r="750" spans="4:11" x14ac:dyDescent="0.2">
      <c r="D750" s="52"/>
      <c r="E750" s="85"/>
      <c r="F750" s="52"/>
      <c r="J750" s="12"/>
      <c r="K750" s="12"/>
    </row>
    <row r="751" spans="4:11" x14ac:dyDescent="0.2">
      <c r="D751" s="52"/>
      <c r="E751" s="85"/>
      <c r="F751" s="52"/>
      <c r="J751" s="12"/>
      <c r="K751" s="12"/>
    </row>
    <row r="752" spans="4:11" x14ac:dyDescent="0.2">
      <c r="D752" s="52"/>
      <c r="E752" s="85"/>
      <c r="F752" s="52"/>
      <c r="J752" s="12"/>
      <c r="K752" s="12"/>
    </row>
    <row r="753" spans="4:11" x14ac:dyDescent="0.2">
      <c r="D753" s="52"/>
      <c r="E753" s="85"/>
      <c r="F753" s="52"/>
      <c r="J753" s="12"/>
      <c r="K753" s="12"/>
    </row>
    <row r="754" spans="4:11" x14ac:dyDescent="0.2">
      <c r="D754" s="52"/>
      <c r="E754" s="85"/>
      <c r="F754" s="52"/>
      <c r="J754" s="12"/>
      <c r="K754" s="12"/>
    </row>
    <row r="755" spans="4:11" x14ac:dyDescent="0.2">
      <c r="D755" s="52"/>
      <c r="E755" s="85"/>
      <c r="F755" s="52"/>
      <c r="J755" s="12"/>
      <c r="K755" s="12"/>
    </row>
    <row r="756" spans="4:11" x14ac:dyDescent="0.2">
      <c r="D756" s="52"/>
      <c r="E756" s="85"/>
      <c r="F756" s="52"/>
      <c r="J756" s="12"/>
      <c r="K756" s="12"/>
    </row>
    <row r="757" spans="4:11" x14ac:dyDescent="0.2">
      <c r="D757" s="52"/>
      <c r="E757" s="85"/>
      <c r="F757" s="52"/>
      <c r="J757" s="12"/>
      <c r="K757" s="12"/>
    </row>
    <row r="758" spans="4:11" x14ac:dyDescent="0.2">
      <c r="D758" s="52"/>
      <c r="E758" s="85"/>
      <c r="F758" s="52"/>
      <c r="J758" s="12"/>
      <c r="K758" s="12"/>
    </row>
    <row r="759" spans="4:11" x14ac:dyDescent="0.2">
      <c r="D759" s="52"/>
      <c r="E759" s="85"/>
      <c r="F759" s="52"/>
      <c r="J759" s="12"/>
      <c r="K759" s="12"/>
    </row>
    <row r="760" spans="4:11" x14ac:dyDescent="0.2">
      <c r="D760" s="52"/>
      <c r="E760" s="85"/>
      <c r="F760" s="52"/>
      <c r="J760" s="12"/>
      <c r="K760" s="12"/>
    </row>
    <row r="761" spans="4:11" x14ac:dyDescent="0.2">
      <c r="D761" s="52"/>
      <c r="E761" s="85"/>
      <c r="F761" s="52"/>
      <c r="J761" s="12"/>
      <c r="K761" s="12"/>
    </row>
    <row r="762" spans="4:11" x14ac:dyDescent="0.2">
      <c r="D762" s="52"/>
      <c r="E762" s="85"/>
      <c r="F762" s="52"/>
      <c r="J762" s="12"/>
      <c r="K762" s="12"/>
    </row>
    <row r="763" spans="4:11" x14ac:dyDescent="0.2">
      <c r="D763" s="52"/>
      <c r="E763" s="85"/>
      <c r="F763" s="52"/>
      <c r="J763" s="12"/>
      <c r="K763" s="12"/>
    </row>
    <row r="764" spans="4:11" x14ac:dyDescent="0.2">
      <c r="D764" s="52"/>
      <c r="E764" s="85"/>
      <c r="F764" s="52"/>
      <c r="J764" s="12"/>
      <c r="K764" s="12"/>
    </row>
    <row r="765" spans="4:11" x14ac:dyDescent="0.2">
      <c r="D765" s="52"/>
      <c r="E765" s="85"/>
      <c r="F765" s="52"/>
      <c r="J765" s="12"/>
      <c r="K765" s="12"/>
    </row>
    <row r="766" spans="4:11" x14ac:dyDescent="0.2">
      <c r="D766" s="52"/>
      <c r="E766" s="85"/>
      <c r="F766" s="52"/>
      <c r="J766" s="12"/>
      <c r="K766" s="12"/>
    </row>
    <row r="767" spans="4:11" x14ac:dyDescent="0.2">
      <c r="D767" s="52"/>
      <c r="E767" s="85"/>
      <c r="F767" s="52"/>
      <c r="J767" s="12"/>
      <c r="K767" s="12"/>
    </row>
    <row r="768" spans="4:11" x14ac:dyDescent="0.2">
      <c r="D768" s="52"/>
      <c r="E768" s="85"/>
      <c r="F768" s="52"/>
      <c r="J768" s="12"/>
      <c r="K768" s="12"/>
    </row>
    <row r="769" spans="4:11" x14ac:dyDescent="0.2">
      <c r="D769" s="52"/>
      <c r="E769" s="85"/>
      <c r="F769" s="52"/>
      <c r="J769" s="12"/>
      <c r="K769" s="12"/>
    </row>
    <row r="770" spans="4:11" x14ac:dyDescent="0.2">
      <c r="D770" s="52"/>
      <c r="E770" s="85"/>
      <c r="F770" s="52"/>
      <c r="J770" s="12"/>
      <c r="K770" s="12"/>
    </row>
    <row r="771" spans="4:11" x14ac:dyDescent="0.2">
      <c r="D771" s="52"/>
      <c r="E771" s="85"/>
      <c r="F771" s="52"/>
      <c r="J771" s="12"/>
      <c r="K771" s="12"/>
    </row>
    <row r="772" spans="4:11" x14ac:dyDescent="0.2">
      <c r="D772" s="52"/>
      <c r="E772" s="85"/>
      <c r="F772" s="52"/>
      <c r="J772" s="12"/>
      <c r="K772" s="12"/>
    </row>
    <row r="773" spans="4:11" x14ac:dyDescent="0.2">
      <c r="D773" s="52"/>
      <c r="E773" s="85"/>
      <c r="F773" s="52"/>
      <c r="J773" s="12"/>
      <c r="K773" s="12"/>
    </row>
    <row r="774" spans="4:11" x14ac:dyDescent="0.2">
      <c r="D774" s="52"/>
      <c r="E774" s="85"/>
      <c r="F774" s="52"/>
      <c r="J774" s="12"/>
      <c r="K774" s="12"/>
    </row>
    <row r="775" spans="4:11" x14ac:dyDescent="0.2">
      <c r="D775" s="52"/>
      <c r="E775" s="85"/>
      <c r="F775" s="52"/>
      <c r="J775" s="12"/>
      <c r="K775" s="12"/>
    </row>
    <row r="776" spans="4:11" x14ac:dyDescent="0.2">
      <c r="D776" s="52"/>
      <c r="E776" s="85"/>
      <c r="F776" s="52"/>
      <c r="J776" s="12"/>
      <c r="K776" s="12"/>
    </row>
    <row r="777" spans="4:11" x14ac:dyDescent="0.2">
      <c r="D777" s="52"/>
      <c r="E777" s="85"/>
      <c r="F777" s="52"/>
      <c r="J777" s="12"/>
      <c r="K777" s="12"/>
    </row>
    <row r="778" spans="4:11" x14ac:dyDescent="0.2">
      <c r="D778" s="52"/>
      <c r="E778" s="85"/>
      <c r="F778" s="52"/>
      <c r="J778" s="12"/>
      <c r="K778" s="12"/>
    </row>
    <row r="779" spans="4:11" x14ac:dyDescent="0.2">
      <c r="D779" s="52"/>
      <c r="E779" s="85"/>
      <c r="F779" s="52"/>
      <c r="J779" s="12"/>
      <c r="K779" s="12"/>
    </row>
    <row r="780" spans="4:11" x14ac:dyDescent="0.2">
      <c r="D780" s="52"/>
      <c r="E780" s="85"/>
      <c r="F780" s="52"/>
      <c r="J780" s="12"/>
      <c r="K780" s="12"/>
    </row>
    <row r="781" spans="4:11" x14ac:dyDescent="0.2">
      <c r="D781" s="52"/>
      <c r="E781" s="85"/>
      <c r="F781" s="52"/>
      <c r="J781" s="12"/>
      <c r="K781" s="12"/>
    </row>
    <row r="782" spans="4:11" x14ac:dyDescent="0.2">
      <c r="D782" s="52"/>
      <c r="E782" s="85"/>
      <c r="F782" s="52"/>
      <c r="J782" s="12"/>
      <c r="K782" s="12"/>
    </row>
    <row r="783" spans="4:11" x14ac:dyDescent="0.2">
      <c r="D783" s="52"/>
      <c r="E783" s="85"/>
      <c r="F783" s="52"/>
      <c r="J783" s="12"/>
      <c r="K783" s="12"/>
    </row>
    <row r="784" spans="4:11" x14ac:dyDescent="0.2">
      <c r="D784" s="52"/>
      <c r="E784" s="85"/>
      <c r="F784" s="52"/>
      <c r="J784" s="12"/>
      <c r="K784" s="12"/>
    </row>
    <row r="785" spans="4:11" x14ac:dyDescent="0.2">
      <c r="D785" s="52"/>
      <c r="E785" s="85"/>
      <c r="F785" s="52"/>
      <c r="J785" s="12"/>
      <c r="K785" s="12"/>
    </row>
    <row r="786" spans="4:11" x14ac:dyDescent="0.2">
      <c r="D786" s="52"/>
      <c r="E786" s="85"/>
      <c r="F786" s="52"/>
      <c r="J786" s="12"/>
      <c r="K786" s="12"/>
    </row>
    <row r="787" spans="4:11" x14ac:dyDescent="0.2">
      <c r="D787" s="52"/>
      <c r="E787" s="85"/>
      <c r="F787" s="52"/>
      <c r="J787" s="12"/>
      <c r="K787" s="12"/>
    </row>
    <row r="788" spans="4:11" x14ac:dyDescent="0.2">
      <c r="D788" s="52"/>
      <c r="E788" s="85"/>
      <c r="F788" s="52"/>
      <c r="J788" s="12"/>
      <c r="K788" s="12"/>
    </row>
    <row r="789" spans="4:11" x14ac:dyDescent="0.2">
      <c r="D789" s="52"/>
      <c r="E789" s="85"/>
      <c r="F789" s="52"/>
      <c r="J789" s="12"/>
      <c r="K789" s="12"/>
    </row>
    <row r="790" spans="4:11" x14ac:dyDescent="0.2">
      <c r="D790" s="52"/>
      <c r="E790" s="85"/>
      <c r="F790" s="52"/>
      <c r="J790" s="12"/>
      <c r="K790" s="12"/>
    </row>
    <row r="791" spans="4:11" x14ac:dyDescent="0.2">
      <c r="D791" s="52"/>
      <c r="E791" s="85"/>
      <c r="F791" s="52"/>
      <c r="J791" s="12"/>
      <c r="K791" s="12"/>
    </row>
    <row r="792" spans="4:11" x14ac:dyDescent="0.2">
      <c r="D792" s="52"/>
      <c r="E792" s="85"/>
      <c r="F792" s="52"/>
      <c r="J792" s="12"/>
      <c r="K792" s="12"/>
    </row>
    <row r="793" spans="4:11" x14ac:dyDescent="0.2">
      <c r="D793" s="52"/>
      <c r="E793" s="85"/>
      <c r="F793" s="52"/>
      <c r="J793" s="12"/>
      <c r="K793" s="12"/>
    </row>
    <row r="794" spans="4:11" x14ac:dyDescent="0.2">
      <c r="D794" s="52"/>
      <c r="E794" s="85"/>
      <c r="F794" s="52"/>
      <c r="J794" s="12"/>
      <c r="K794" s="12"/>
    </row>
    <row r="795" spans="4:11" x14ac:dyDescent="0.2">
      <c r="D795" s="52"/>
      <c r="E795" s="85"/>
      <c r="F795" s="52"/>
      <c r="J795" s="12"/>
      <c r="K795" s="12"/>
    </row>
    <row r="796" spans="4:11" x14ac:dyDescent="0.2">
      <c r="D796" s="52"/>
      <c r="E796" s="85"/>
      <c r="F796" s="52"/>
      <c r="J796" s="12"/>
      <c r="K796" s="12"/>
    </row>
    <row r="797" spans="4:11" x14ac:dyDescent="0.2">
      <c r="D797" s="52"/>
      <c r="E797" s="85"/>
      <c r="F797" s="52"/>
      <c r="J797" s="12"/>
      <c r="K797" s="12"/>
    </row>
    <row r="798" spans="4:11" x14ac:dyDescent="0.2">
      <c r="D798" s="52"/>
      <c r="E798" s="85"/>
      <c r="F798" s="52"/>
      <c r="J798" s="12"/>
      <c r="K798" s="12"/>
    </row>
    <row r="799" spans="4:11" x14ac:dyDescent="0.2">
      <c r="D799" s="52"/>
      <c r="E799" s="85"/>
      <c r="F799" s="52"/>
      <c r="J799" s="12"/>
      <c r="K799" s="12"/>
    </row>
    <row r="800" spans="4:11" x14ac:dyDescent="0.2">
      <c r="D800" s="52"/>
      <c r="E800" s="85"/>
      <c r="F800" s="52"/>
      <c r="J800" s="12"/>
      <c r="K800" s="12"/>
    </row>
    <row r="801" spans="4:11" x14ac:dyDescent="0.2">
      <c r="D801" s="52"/>
      <c r="E801" s="85"/>
      <c r="F801" s="52"/>
      <c r="J801" s="12"/>
      <c r="K801" s="12"/>
    </row>
    <row r="802" spans="4:11" x14ac:dyDescent="0.2">
      <c r="D802" s="52"/>
      <c r="E802" s="85"/>
      <c r="F802" s="52"/>
      <c r="J802" s="12"/>
      <c r="K802" s="12"/>
    </row>
    <row r="803" spans="4:11" x14ac:dyDescent="0.2">
      <c r="D803" s="52"/>
      <c r="E803" s="85"/>
      <c r="F803" s="52"/>
      <c r="J803" s="12"/>
      <c r="K803" s="12"/>
    </row>
    <row r="804" spans="4:11" x14ac:dyDescent="0.2">
      <c r="D804" s="52"/>
      <c r="E804" s="85"/>
      <c r="F804" s="52"/>
      <c r="J804" s="12"/>
      <c r="K804" s="12"/>
    </row>
    <row r="805" spans="4:11" x14ac:dyDescent="0.2">
      <c r="D805" s="52"/>
      <c r="E805" s="85"/>
      <c r="F805" s="52"/>
      <c r="J805" s="12"/>
      <c r="K805" s="12"/>
    </row>
    <row r="806" spans="4:11" x14ac:dyDescent="0.2">
      <c r="D806" s="52"/>
      <c r="E806" s="85"/>
      <c r="F806" s="52"/>
      <c r="J806" s="12"/>
      <c r="K806" s="12"/>
    </row>
    <row r="807" spans="4:11" x14ac:dyDescent="0.2">
      <c r="D807" s="52"/>
      <c r="E807" s="85"/>
      <c r="F807" s="52"/>
      <c r="J807" s="12"/>
      <c r="K807" s="12"/>
    </row>
    <row r="808" spans="4:11" x14ac:dyDescent="0.2">
      <c r="D808" s="52"/>
      <c r="E808" s="85"/>
      <c r="F808" s="52"/>
      <c r="J808" s="12"/>
      <c r="K808" s="12"/>
    </row>
    <row r="809" spans="4:11" x14ac:dyDescent="0.2">
      <c r="D809" s="52"/>
      <c r="E809" s="85"/>
      <c r="F809" s="52"/>
      <c r="J809" s="12"/>
      <c r="K809" s="12"/>
    </row>
    <row r="810" spans="4:11" x14ac:dyDescent="0.2">
      <c r="D810" s="52"/>
      <c r="E810" s="85"/>
      <c r="F810" s="52"/>
      <c r="J810" s="12"/>
      <c r="K810" s="12"/>
    </row>
    <row r="811" spans="4:11" x14ac:dyDescent="0.2">
      <c r="D811" s="52"/>
      <c r="E811" s="85"/>
      <c r="F811" s="52"/>
      <c r="J811" s="12"/>
      <c r="K811" s="12"/>
    </row>
    <row r="812" spans="4:11" x14ac:dyDescent="0.2">
      <c r="D812" s="52"/>
      <c r="E812" s="85"/>
      <c r="F812" s="52"/>
      <c r="J812" s="12"/>
      <c r="K812" s="12"/>
    </row>
    <row r="813" spans="4:11" x14ac:dyDescent="0.2">
      <c r="D813" s="52"/>
      <c r="E813" s="85"/>
      <c r="F813" s="52"/>
      <c r="J813" s="12"/>
      <c r="K813" s="12"/>
    </row>
    <row r="814" spans="4:11" x14ac:dyDescent="0.2">
      <c r="D814" s="52"/>
      <c r="E814" s="85"/>
      <c r="F814" s="52"/>
      <c r="J814" s="12"/>
      <c r="K814" s="12"/>
    </row>
    <row r="815" spans="4:11" x14ac:dyDescent="0.2">
      <c r="D815" s="52"/>
      <c r="E815" s="85"/>
      <c r="F815" s="52"/>
      <c r="J815" s="12"/>
      <c r="K815" s="12"/>
    </row>
    <row r="816" spans="4:11" x14ac:dyDescent="0.2">
      <c r="D816" s="52"/>
      <c r="E816" s="85"/>
      <c r="F816" s="52"/>
      <c r="J816" s="12"/>
      <c r="K816" s="12"/>
    </row>
    <row r="817" spans="4:11" x14ac:dyDescent="0.2">
      <c r="D817" s="52"/>
      <c r="E817" s="85"/>
      <c r="F817" s="52"/>
      <c r="J817" s="12"/>
      <c r="K817" s="12"/>
    </row>
    <row r="818" spans="4:11" x14ac:dyDescent="0.2">
      <c r="D818" s="52"/>
      <c r="E818" s="85"/>
      <c r="F818" s="52"/>
      <c r="J818" s="12"/>
      <c r="K818" s="12"/>
    </row>
    <row r="819" spans="4:11" x14ac:dyDescent="0.2">
      <c r="D819" s="52"/>
      <c r="E819" s="85"/>
      <c r="F819" s="52"/>
      <c r="J819" s="12"/>
      <c r="K819" s="12"/>
    </row>
    <row r="820" spans="4:11" x14ac:dyDescent="0.2">
      <c r="D820" s="52"/>
      <c r="E820" s="85"/>
      <c r="F820" s="52"/>
      <c r="J820" s="12"/>
      <c r="K820" s="12"/>
    </row>
    <row r="821" spans="4:11" x14ac:dyDescent="0.2">
      <c r="D821" s="52"/>
      <c r="E821" s="85"/>
      <c r="F821" s="52"/>
      <c r="J821" s="12"/>
      <c r="K821" s="12"/>
    </row>
    <row r="822" spans="4:11" x14ac:dyDescent="0.2">
      <c r="D822" s="52"/>
      <c r="E822" s="85"/>
      <c r="F822" s="52"/>
      <c r="J822" s="12"/>
      <c r="K822" s="12"/>
    </row>
    <row r="823" spans="4:11" x14ac:dyDescent="0.2">
      <c r="D823" s="52"/>
      <c r="E823" s="85"/>
      <c r="F823" s="52"/>
      <c r="J823" s="12"/>
      <c r="K823" s="12"/>
    </row>
    <row r="824" spans="4:11" x14ac:dyDescent="0.2">
      <c r="D824" s="52"/>
      <c r="E824" s="85"/>
      <c r="F824" s="52"/>
      <c r="J824" s="12"/>
      <c r="K824" s="12"/>
    </row>
    <row r="825" spans="4:11" x14ac:dyDescent="0.2">
      <c r="D825" s="52"/>
      <c r="E825" s="85"/>
      <c r="F825" s="52"/>
      <c r="J825" s="12"/>
      <c r="K825" s="12"/>
    </row>
    <row r="826" spans="4:11" x14ac:dyDescent="0.2">
      <c r="D826" s="52"/>
      <c r="E826" s="85"/>
      <c r="F826" s="52"/>
      <c r="J826" s="12"/>
      <c r="K826" s="12"/>
    </row>
    <row r="827" spans="4:11" x14ac:dyDescent="0.2">
      <c r="D827" s="52"/>
      <c r="E827" s="85"/>
      <c r="F827" s="52"/>
      <c r="J827" s="12"/>
      <c r="K827" s="12"/>
    </row>
    <row r="828" spans="4:11" x14ac:dyDescent="0.2">
      <c r="D828" s="52"/>
      <c r="E828" s="85"/>
      <c r="F828" s="52"/>
      <c r="J828" s="12"/>
      <c r="K828" s="12"/>
    </row>
    <row r="829" spans="4:11" x14ac:dyDescent="0.2">
      <c r="D829" s="52"/>
      <c r="E829" s="85"/>
      <c r="F829" s="52"/>
      <c r="J829" s="12"/>
      <c r="K829" s="12"/>
    </row>
    <row r="830" spans="4:11" x14ac:dyDescent="0.2">
      <c r="D830" s="52"/>
      <c r="E830" s="85"/>
      <c r="F830" s="52"/>
      <c r="J830" s="12"/>
      <c r="K830" s="12"/>
    </row>
    <row r="831" spans="4:11" x14ac:dyDescent="0.2">
      <c r="D831" s="52"/>
      <c r="E831" s="85"/>
      <c r="F831" s="52"/>
      <c r="J831" s="12"/>
      <c r="K831" s="12"/>
    </row>
    <row r="832" spans="4:11" x14ac:dyDescent="0.2">
      <c r="D832" s="52"/>
      <c r="E832" s="85"/>
      <c r="F832" s="52"/>
      <c r="J832" s="12"/>
      <c r="K832" s="12"/>
    </row>
    <row r="833" spans="4:11" x14ac:dyDescent="0.2">
      <c r="D833" s="52"/>
      <c r="E833" s="85"/>
      <c r="F833" s="52"/>
      <c r="J833" s="12"/>
      <c r="K833" s="12"/>
    </row>
    <row r="834" spans="4:11" x14ac:dyDescent="0.2">
      <c r="D834" s="52"/>
      <c r="E834" s="85"/>
      <c r="F834" s="52"/>
      <c r="J834" s="12"/>
      <c r="K834" s="12"/>
    </row>
    <row r="835" spans="4:11" x14ac:dyDescent="0.2">
      <c r="D835" s="52"/>
      <c r="E835" s="85"/>
      <c r="F835" s="52"/>
      <c r="J835" s="12"/>
      <c r="K835" s="12"/>
    </row>
    <row r="836" spans="4:11" x14ac:dyDescent="0.2">
      <c r="D836" s="52"/>
      <c r="E836" s="85"/>
      <c r="F836" s="52"/>
      <c r="J836" s="12"/>
      <c r="K836" s="12"/>
    </row>
    <row r="837" spans="4:11" x14ac:dyDescent="0.2">
      <c r="D837" s="52"/>
      <c r="E837" s="85"/>
      <c r="F837" s="52"/>
      <c r="J837" s="12"/>
      <c r="K837" s="12"/>
    </row>
    <row r="838" spans="4:11" x14ac:dyDescent="0.2">
      <c r="D838" s="52"/>
      <c r="E838" s="85"/>
      <c r="F838" s="52"/>
      <c r="J838" s="12"/>
      <c r="K838" s="12"/>
    </row>
    <row r="839" spans="4:11" x14ac:dyDescent="0.2">
      <c r="D839" s="52"/>
      <c r="E839" s="85"/>
      <c r="F839" s="52"/>
      <c r="J839" s="12"/>
      <c r="K839" s="12"/>
    </row>
    <row r="840" spans="4:11" x14ac:dyDescent="0.2">
      <c r="D840" s="52"/>
      <c r="E840" s="85"/>
      <c r="F840" s="52"/>
      <c r="J840" s="12"/>
      <c r="K840" s="12"/>
    </row>
    <row r="841" spans="4:11" x14ac:dyDescent="0.2">
      <c r="D841" s="52"/>
      <c r="E841" s="85"/>
      <c r="F841" s="52"/>
      <c r="J841" s="12"/>
      <c r="K841" s="12"/>
    </row>
    <row r="842" spans="4:11" x14ac:dyDescent="0.2">
      <c r="D842" s="52"/>
      <c r="E842" s="85"/>
      <c r="F842" s="52"/>
      <c r="J842" s="12"/>
      <c r="K842" s="12"/>
    </row>
    <row r="843" spans="4:11" x14ac:dyDescent="0.2">
      <c r="D843" s="52"/>
      <c r="E843" s="85"/>
      <c r="F843" s="52"/>
      <c r="J843" s="12"/>
      <c r="K843" s="12"/>
    </row>
    <row r="844" spans="4:11" x14ac:dyDescent="0.2">
      <c r="D844" s="52"/>
      <c r="E844" s="85"/>
      <c r="F844" s="52"/>
      <c r="J844" s="12"/>
      <c r="K844" s="12"/>
    </row>
    <row r="845" spans="4:11" x14ac:dyDescent="0.2">
      <c r="D845" s="52"/>
      <c r="E845" s="85"/>
      <c r="F845" s="52"/>
      <c r="J845" s="12"/>
      <c r="K845" s="12"/>
    </row>
    <row r="846" spans="4:11" x14ac:dyDescent="0.2">
      <c r="D846" s="52"/>
      <c r="E846" s="85"/>
      <c r="F846" s="52"/>
      <c r="J846" s="12"/>
      <c r="K846" s="12"/>
    </row>
    <row r="847" spans="4:11" x14ac:dyDescent="0.2">
      <c r="D847" s="52"/>
      <c r="E847" s="85"/>
      <c r="F847" s="52"/>
      <c r="J847" s="12"/>
      <c r="K847" s="12"/>
    </row>
    <row r="848" spans="4:11" x14ac:dyDescent="0.2">
      <c r="D848" s="52"/>
      <c r="E848" s="85"/>
      <c r="F848" s="52"/>
      <c r="J848" s="12"/>
      <c r="K848" s="12"/>
    </row>
    <row r="849" spans="4:11" x14ac:dyDescent="0.2">
      <c r="D849" s="52"/>
      <c r="E849" s="85"/>
      <c r="F849" s="52"/>
      <c r="J849" s="12"/>
      <c r="K849" s="12"/>
    </row>
    <row r="850" spans="4:11" x14ac:dyDescent="0.2">
      <c r="D850" s="52"/>
      <c r="E850" s="85"/>
      <c r="F850" s="52"/>
      <c r="J850" s="12"/>
      <c r="K850" s="12"/>
    </row>
    <row r="851" spans="4:11" x14ac:dyDescent="0.2">
      <c r="D851" s="52"/>
      <c r="E851" s="85"/>
      <c r="F851" s="52"/>
      <c r="J851" s="12"/>
      <c r="K851" s="12"/>
    </row>
    <row r="852" spans="4:11" x14ac:dyDescent="0.2">
      <c r="D852" s="52"/>
      <c r="E852" s="85"/>
      <c r="F852" s="52"/>
      <c r="J852" s="12"/>
      <c r="K852" s="12"/>
    </row>
    <row r="853" spans="4:11" x14ac:dyDescent="0.2">
      <c r="D853" s="52"/>
      <c r="E853" s="85"/>
      <c r="F853" s="52"/>
      <c r="J853" s="12"/>
      <c r="K853" s="12"/>
    </row>
    <row r="854" spans="4:11" x14ac:dyDescent="0.2">
      <c r="D854" s="52"/>
      <c r="E854" s="85"/>
      <c r="F854" s="52"/>
      <c r="J854" s="12"/>
      <c r="K854" s="12"/>
    </row>
    <row r="855" spans="4:11" x14ac:dyDescent="0.2">
      <c r="D855" s="52"/>
      <c r="E855" s="85"/>
      <c r="F855" s="52"/>
      <c r="J855" s="12"/>
      <c r="K855" s="12"/>
    </row>
    <row r="856" spans="4:11" x14ac:dyDescent="0.2">
      <c r="D856" s="52"/>
      <c r="E856" s="85"/>
      <c r="F856" s="52"/>
      <c r="J856" s="12"/>
      <c r="K856" s="12"/>
    </row>
    <row r="857" spans="4:11" x14ac:dyDescent="0.2">
      <c r="D857" s="52"/>
      <c r="E857" s="85"/>
      <c r="F857" s="52"/>
      <c r="J857" s="12"/>
      <c r="K857" s="12"/>
    </row>
    <row r="858" spans="4:11" x14ac:dyDescent="0.2">
      <c r="D858" s="52"/>
      <c r="E858" s="85"/>
      <c r="F858" s="52"/>
      <c r="J858" s="12"/>
      <c r="K858" s="12"/>
    </row>
    <row r="859" spans="4:11" x14ac:dyDescent="0.2">
      <c r="D859" s="52"/>
      <c r="E859" s="85"/>
      <c r="F859" s="52"/>
      <c r="J859" s="12"/>
      <c r="K859" s="12"/>
    </row>
    <row r="860" spans="4:11" x14ac:dyDescent="0.2">
      <c r="D860" s="52"/>
      <c r="E860" s="85"/>
      <c r="F860" s="52"/>
      <c r="J860" s="12"/>
      <c r="K860" s="12"/>
    </row>
    <row r="861" spans="4:11" x14ac:dyDescent="0.2">
      <c r="D861" s="52"/>
      <c r="E861" s="85"/>
      <c r="F861" s="52"/>
      <c r="J861" s="12"/>
      <c r="K861" s="12"/>
    </row>
    <row r="862" spans="4:11" x14ac:dyDescent="0.2">
      <c r="D862" s="52"/>
      <c r="E862" s="85"/>
      <c r="F862" s="52"/>
      <c r="J862" s="12"/>
      <c r="K862" s="12"/>
    </row>
    <row r="863" spans="4:11" x14ac:dyDescent="0.2">
      <c r="D863" s="52"/>
      <c r="E863" s="85"/>
      <c r="F863" s="52"/>
      <c r="J863" s="12"/>
      <c r="K863" s="12"/>
    </row>
    <row r="864" spans="4:11" x14ac:dyDescent="0.2">
      <c r="D864" s="52"/>
      <c r="E864" s="85"/>
      <c r="F864" s="52"/>
      <c r="J864" s="12"/>
      <c r="K864" s="12"/>
    </row>
    <row r="865" spans="4:11" x14ac:dyDescent="0.2">
      <c r="D865" s="52"/>
      <c r="E865" s="85"/>
      <c r="F865" s="52"/>
      <c r="J865" s="12"/>
      <c r="K865" s="12"/>
    </row>
    <row r="866" spans="4:11" x14ac:dyDescent="0.2">
      <c r="D866" s="52"/>
      <c r="E866" s="85"/>
      <c r="F866" s="52"/>
      <c r="J866" s="12"/>
      <c r="K866" s="12"/>
    </row>
    <row r="867" spans="4:11" x14ac:dyDescent="0.2">
      <c r="D867" s="52"/>
      <c r="E867" s="85"/>
      <c r="F867" s="52"/>
      <c r="J867" s="12"/>
      <c r="K867" s="12"/>
    </row>
    <row r="868" spans="4:11" x14ac:dyDescent="0.2">
      <c r="D868" s="52"/>
      <c r="E868" s="85"/>
      <c r="F868" s="52"/>
      <c r="J868" s="12"/>
      <c r="K868" s="12"/>
    </row>
    <row r="869" spans="4:11" x14ac:dyDescent="0.2">
      <c r="D869" s="52"/>
      <c r="E869" s="85"/>
      <c r="F869" s="52"/>
      <c r="J869" s="12"/>
      <c r="K869" s="12"/>
    </row>
    <row r="870" spans="4:11" x14ac:dyDescent="0.2">
      <c r="D870" s="52"/>
      <c r="E870" s="85"/>
      <c r="F870" s="52"/>
      <c r="J870" s="12"/>
      <c r="K870" s="12"/>
    </row>
    <row r="871" spans="4:11" x14ac:dyDescent="0.2">
      <c r="D871" s="52"/>
      <c r="E871" s="85"/>
      <c r="F871" s="52"/>
      <c r="J871" s="12"/>
      <c r="K871" s="12"/>
    </row>
    <row r="872" spans="4:11" x14ac:dyDescent="0.2">
      <c r="D872" s="52"/>
      <c r="E872" s="85"/>
      <c r="F872" s="52"/>
      <c r="J872" s="12"/>
      <c r="K872" s="12"/>
    </row>
    <row r="873" spans="4:11" x14ac:dyDescent="0.2">
      <c r="D873" s="52"/>
      <c r="E873" s="85"/>
      <c r="F873" s="52"/>
      <c r="J873" s="12"/>
      <c r="K873" s="12"/>
    </row>
    <row r="874" spans="4:11" x14ac:dyDescent="0.2">
      <c r="D874" s="52"/>
      <c r="E874" s="85"/>
      <c r="F874" s="52"/>
      <c r="J874" s="12"/>
      <c r="K874" s="12"/>
    </row>
    <row r="875" spans="4:11" x14ac:dyDescent="0.2">
      <c r="D875" s="52"/>
      <c r="E875" s="85"/>
      <c r="F875" s="52"/>
      <c r="J875" s="12"/>
      <c r="K875" s="12"/>
    </row>
    <row r="876" spans="4:11" x14ac:dyDescent="0.2">
      <c r="D876" s="52"/>
      <c r="E876" s="85"/>
      <c r="F876" s="52"/>
      <c r="J876" s="12"/>
      <c r="K876" s="12"/>
    </row>
    <row r="877" spans="4:11" x14ac:dyDescent="0.2">
      <c r="D877" s="52"/>
      <c r="E877" s="85"/>
      <c r="F877" s="52"/>
      <c r="J877" s="12"/>
      <c r="K877" s="12"/>
    </row>
    <row r="878" spans="4:11" x14ac:dyDescent="0.2">
      <c r="D878" s="52"/>
      <c r="E878" s="85"/>
      <c r="F878" s="52"/>
      <c r="J878" s="12"/>
      <c r="K878" s="12"/>
    </row>
    <row r="879" spans="4:11" x14ac:dyDescent="0.2">
      <c r="D879" s="52"/>
      <c r="E879" s="85"/>
      <c r="F879" s="52"/>
      <c r="J879" s="12"/>
      <c r="K879" s="12"/>
    </row>
    <row r="880" spans="4:11" x14ac:dyDescent="0.2">
      <c r="D880" s="52"/>
      <c r="E880" s="85"/>
      <c r="F880" s="52"/>
      <c r="J880" s="12"/>
      <c r="K880" s="12"/>
    </row>
    <row r="881" spans="4:11" x14ac:dyDescent="0.2">
      <c r="D881" s="52"/>
      <c r="E881" s="85"/>
      <c r="F881" s="52"/>
      <c r="J881" s="12"/>
      <c r="K881" s="12"/>
    </row>
    <row r="882" spans="4:11" x14ac:dyDescent="0.2">
      <c r="D882" s="52"/>
      <c r="E882" s="85"/>
      <c r="F882" s="52"/>
      <c r="J882" s="12"/>
      <c r="K882" s="12"/>
    </row>
    <row r="883" spans="4:11" x14ac:dyDescent="0.2">
      <c r="D883" s="52"/>
      <c r="E883" s="85"/>
      <c r="F883" s="52"/>
      <c r="J883" s="12"/>
      <c r="K883" s="12"/>
    </row>
    <row r="884" spans="4:11" x14ac:dyDescent="0.2">
      <c r="D884" s="52"/>
      <c r="E884" s="85"/>
      <c r="F884" s="52"/>
      <c r="J884" s="12"/>
      <c r="K884" s="12"/>
    </row>
    <row r="885" spans="4:11" x14ac:dyDescent="0.2">
      <c r="D885" s="52"/>
      <c r="E885" s="85"/>
      <c r="F885" s="52"/>
      <c r="J885" s="12"/>
      <c r="K885" s="12"/>
    </row>
    <row r="886" spans="4:11" x14ac:dyDescent="0.2">
      <c r="D886" s="52"/>
      <c r="E886" s="85"/>
      <c r="F886" s="52"/>
      <c r="J886" s="12"/>
      <c r="K886" s="12"/>
    </row>
    <row r="887" spans="4:11" x14ac:dyDescent="0.2">
      <c r="D887" s="52"/>
      <c r="E887" s="85"/>
      <c r="F887" s="52"/>
      <c r="J887" s="12"/>
      <c r="K887" s="12"/>
    </row>
    <row r="888" spans="4:11" x14ac:dyDescent="0.2">
      <c r="D888" s="52"/>
      <c r="E888" s="85"/>
      <c r="F888" s="52"/>
      <c r="J888" s="12"/>
      <c r="K888" s="12"/>
    </row>
    <row r="889" spans="4:11" x14ac:dyDescent="0.2">
      <c r="D889" s="52"/>
      <c r="E889" s="85"/>
      <c r="F889" s="52"/>
      <c r="J889" s="12"/>
      <c r="K889" s="12"/>
    </row>
    <row r="890" spans="4:11" x14ac:dyDescent="0.2">
      <c r="D890" s="52"/>
      <c r="E890" s="85"/>
      <c r="F890" s="52"/>
      <c r="J890" s="12"/>
      <c r="K890" s="12"/>
    </row>
    <row r="891" spans="4:11" x14ac:dyDescent="0.2">
      <c r="D891" s="52"/>
      <c r="E891" s="85"/>
      <c r="F891" s="52"/>
      <c r="J891" s="12"/>
      <c r="K891" s="12"/>
    </row>
    <row r="892" spans="4:11" x14ac:dyDescent="0.2">
      <c r="D892" s="52"/>
      <c r="E892" s="85"/>
      <c r="F892" s="52"/>
      <c r="J892" s="12"/>
      <c r="K892" s="12"/>
    </row>
    <row r="893" spans="4:11" x14ac:dyDescent="0.2">
      <c r="D893" s="52"/>
      <c r="E893" s="85"/>
      <c r="F893" s="52"/>
      <c r="J893" s="12"/>
      <c r="K893" s="12"/>
    </row>
    <row r="894" spans="4:11" x14ac:dyDescent="0.2">
      <c r="D894" s="52"/>
      <c r="E894" s="85"/>
      <c r="F894" s="52"/>
      <c r="J894" s="12"/>
      <c r="K894" s="12"/>
    </row>
    <row r="895" spans="4:11" x14ac:dyDescent="0.2">
      <c r="D895" s="52"/>
      <c r="E895" s="85"/>
      <c r="F895" s="52"/>
      <c r="J895" s="12"/>
      <c r="K895" s="12"/>
    </row>
    <row r="896" spans="4:11" x14ac:dyDescent="0.2">
      <c r="D896" s="52"/>
      <c r="E896" s="85"/>
      <c r="F896" s="52"/>
      <c r="J896" s="12"/>
      <c r="K896" s="12"/>
    </row>
    <row r="897" spans="4:11" x14ac:dyDescent="0.2">
      <c r="D897" s="52"/>
      <c r="E897" s="85"/>
      <c r="F897" s="52"/>
      <c r="J897" s="12"/>
      <c r="K897" s="12"/>
    </row>
    <row r="898" spans="4:11" x14ac:dyDescent="0.2">
      <c r="D898" s="52"/>
      <c r="E898" s="85"/>
      <c r="F898" s="52"/>
      <c r="J898" s="12"/>
      <c r="K898" s="12"/>
    </row>
    <row r="899" spans="4:11" x14ac:dyDescent="0.2">
      <c r="D899" s="52"/>
      <c r="E899" s="85"/>
      <c r="F899" s="52"/>
      <c r="J899" s="12"/>
      <c r="K899" s="12"/>
    </row>
    <row r="900" spans="4:11" x14ac:dyDescent="0.2">
      <c r="D900" s="52"/>
      <c r="E900" s="85"/>
      <c r="F900" s="52"/>
      <c r="J900" s="12"/>
      <c r="K900" s="12"/>
    </row>
    <row r="901" spans="4:11" x14ac:dyDescent="0.2">
      <c r="D901" s="52"/>
      <c r="E901" s="85"/>
      <c r="F901" s="52"/>
      <c r="J901" s="12"/>
      <c r="K901" s="12"/>
    </row>
    <row r="902" spans="4:11" x14ac:dyDescent="0.2">
      <c r="D902" s="52"/>
      <c r="E902" s="85"/>
      <c r="F902" s="52"/>
      <c r="J902" s="12"/>
      <c r="K902" s="12"/>
    </row>
    <row r="903" spans="4:11" x14ac:dyDescent="0.2">
      <c r="D903" s="52"/>
      <c r="E903" s="85"/>
      <c r="F903" s="52"/>
      <c r="J903" s="12"/>
      <c r="K903" s="12"/>
    </row>
    <row r="904" spans="4:11" x14ac:dyDescent="0.2">
      <c r="D904" s="52"/>
      <c r="E904" s="85"/>
      <c r="F904" s="52"/>
      <c r="J904" s="12"/>
      <c r="K904" s="12"/>
    </row>
    <row r="905" spans="4:11" x14ac:dyDescent="0.2">
      <c r="D905" s="52"/>
      <c r="E905" s="85"/>
      <c r="F905" s="52"/>
      <c r="J905" s="12"/>
      <c r="K905" s="12"/>
    </row>
    <row r="906" spans="4:11" x14ac:dyDescent="0.2">
      <c r="D906" s="52"/>
      <c r="E906" s="85"/>
      <c r="F906" s="52"/>
      <c r="J906" s="12"/>
      <c r="K906" s="12"/>
    </row>
    <row r="907" spans="4:11" x14ac:dyDescent="0.2">
      <c r="D907" s="52"/>
      <c r="E907" s="85"/>
      <c r="F907" s="52"/>
      <c r="J907" s="12"/>
      <c r="K907" s="12"/>
    </row>
    <row r="908" spans="4:11" x14ac:dyDescent="0.2">
      <c r="D908" s="52"/>
      <c r="E908" s="85"/>
      <c r="F908" s="52"/>
      <c r="J908" s="12"/>
      <c r="K908" s="12"/>
    </row>
    <row r="909" spans="4:11" x14ac:dyDescent="0.2">
      <c r="D909" s="52"/>
      <c r="E909" s="85"/>
      <c r="F909" s="52"/>
      <c r="J909" s="12"/>
      <c r="K909" s="12"/>
    </row>
    <row r="910" spans="4:11" x14ac:dyDescent="0.2">
      <c r="D910" s="52"/>
      <c r="E910" s="85"/>
      <c r="F910" s="52"/>
      <c r="J910" s="12"/>
      <c r="K910" s="12"/>
    </row>
    <row r="911" spans="4:11" x14ac:dyDescent="0.2">
      <c r="D911" s="52"/>
      <c r="E911" s="85"/>
      <c r="F911" s="52"/>
      <c r="J911" s="12"/>
      <c r="K911" s="12"/>
    </row>
    <row r="912" spans="4:11" x14ac:dyDescent="0.2">
      <c r="D912" s="52"/>
      <c r="E912" s="85"/>
      <c r="F912" s="52"/>
      <c r="J912" s="12"/>
      <c r="K912" s="12"/>
    </row>
    <row r="913" spans="4:11" x14ac:dyDescent="0.2">
      <c r="D913" s="52"/>
      <c r="E913" s="85"/>
      <c r="F913" s="52"/>
      <c r="J913" s="12"/>
      <c r="K913" s="12"/>
    </row>
    <row r="914" spans="4:11" x14ac:dyDescent="0.2">
      <c r="D914" s="52"/>
      <c r="E914" s="85"/>
      <c r="F914" s="52"/>
      <c r="J914" s="12"/>
      <c r="K914" s="12"/>
    </row>
    <row r="915" spans="4:11" x14ac:dyDescent="0.2">
      <c r="D915" s="52"/>
      <c r="E915" s="85"/>
      <c r="F915" s="52"/>
      <c r="J915" s="12"/>
      <c r="K915" s="12"/>
    </row>
    <row r="916" spans="4:11" x14ac:dyDescent="0.2">
      <c r="D916" s="52"/>
      <c r="E916" s="85"/>
      <c r="F916" s="52"/>
      <c r="J916" s="12"/>
      <c r="K916" s="12"/>
    </row>
    <row r="917" spans="4:11" x14ac:dyDescent="0.2">
      <c r="D917" s="52"/>
      <c r="E917" s="85"/>
      <c r="F917" s="52"/>
      <c r="J917" s="12"/>
      <c r="K917" s="12"/>
    </row>
    <row r="918" spans="4:11" x14ac:dyDescent="0.2">
      <c r="D918" s="52"/>
      <c r="E918" s="85"/>
      <c r="F918" s="52"/>
      <c r="J918" s="12"/>
      <c r="K918" s="12"/>
    </row>
    <row r="919" spans="4:11" x14ac:dyDescent="0.2">
      <c r="D919" s="52"/>
      <c r="E919" s="85"/>
      <c r="F919" s="52"/>
      <c r="J919" s="12"/>
      <c r="K919" s="12"/>
    </row>
    <row r="920" spans="4:11" x14ac:dyDescent="0.2">
      <c r="D920" s="52"/>
      <c r="E920" s="85"/>
      <c r="F920" s="52"/>
      <c r="J920" s="12"/>
      <c r="K920" s="12"/>
    </row>
    <row r="921" spans="4:11" x14ac:dyDescent="0.2">
      <c r="D921" s="52"/>
      <c r="E921" s="85"/>
      <c r="F921" s="52"/>
      <c r="J921" s="12"/>
      <c r="K921" s="12"/>
    </row>
    <row r="922" spans="4:11" x14ac:dyDescent="0.2">
      <c r="D922" s="52"/>
      <c r="E922" s="85"/>
      <c r="F922" s="52"/>
      <c r="J922" s="12"/>
      <c r="K922" s="12"/>
    </row>
    <row r="923" spans="4:11" x14ac:dyDescent="0.2">
      <c r="D923" s="52"/>
      <c r="E923" s="85"/>
      <c r="F923" s="52"/>
      <c r="J923" s="12"/>
      <c r="K923" s="12"/>
    </row>
    <row r="924" spans="4:11" x14ac:dyDescent="0.2">
      <c r="D924" s="52"/>
      <c r="E924" s="85"/>
      <c r="F924" s="52"/>
      <c r="J924" s="12"/>
      <c r="K924" s="12"/>
    </row>
    <row r="925" spans="4:11" x14ac:dyDescent="0.2">
      <c r="D925" s="52"/>
      <c r="E925" s="85"/>
      <c r="F925" s="52"/>
      <c r="J925" s="12"/>
      <c r="K925" s="12"/>
    </row>
    <row r="926" spans="4:11" x14ac:dyDescent="0.2">
      <c r="D926" s="52"/>
      <c r="E926" s="85"/>
      <c r="F926" s="52"/>
      <c r="J926" s="12"/>
      <c r="K926" s="12"/>
    </row>
    <row r="927" spans="4:11" x14ac:dyDescent="0.2">
      <c r="D927" s="52"/>
      <c r="E927" s="85"/>
      <c r="F927" s="52"/>
      <c r="J927" s="12"/>
      <c r="K927" s="12"/>
    </row>
    <row r="928" spans="4:11" x14ac:dyDescent="0.2">
      <c r="D928" s="52"/>
      <c r="E928" s="85"/>
      <c r="F928" s="52"/>
      <c r="J928" s="12"/>
      <c r="K928" s="12"/>
    </row>
    <row r="929" spans="4:11" x14ac:dyDescent="0.2">
      <c r="D929" s="52"/>
      <c r="E929" s="85"/>
      <c r="F929" s="52"/>
      <c r="J929" s="12"/>
      <c r="K929" s="12"/>
    </row>
    <row r="930" spans="4:11" x14ac:dyDescent="0.2">
      <c r="D930" s="52"/>
      <c r="E930" s="85"/>
      <c r="F930" s="52"/>
      <c r="J930" s="12"/>
      <c r="K930" s="12"/>
    </row>
    <row r="931" spans="4:11" x14ac:dyDescent="0.2">
      <c r="D931" s="52"/>
      <c r="E931" s="85"/>
      <c r="F931" s="52"/>
      <c r="J931" s="12"/>
      <c r="K931" s="12"/>
    </row>
    <row r="932" spans="4:11" x14ac:dyDescent="0.2">
      <c r="D932" s="52"/>
      <c r="E932" s="85"/>
      <c r="F932" s="52"/>
      <c r="J932" s="12"/>
      <c r="K932" s="12"/>
    </row>
    <row r="933" spans="4:11" x14ac:dyDescent="0.2">
      <c r="D933" s="52"/>
      <c r="E933" s="85"/>
      <c r="F933" s="52"/>
      <c r="J933" s="12"/>
      <c r="K933" s="12"/>
    </row>
    <row r="934" spans="4:11" x14ac:dyDescent="0.2">
      <c r="D934" s="52"/>
      <c r="E934" s="85"/>
      <c r="F934" s="52"/>
      <c r="J934" s="12"/>
      <c r="K934" s="12"/>
    </row>
    <row r="935" spans="4:11" x14ac:dyDescent="0.2">
      <c r="D935" s="52"/>
      <c r="E935" s="85"/>
      <c r="F935" s="52"/>
      <c r="J935" s="12"/>
      <c r="K935" s="12"/>
    </row>
    <row r="936" spans="4:11" x14ac:dyDescent="0.2">
      <c r="D936" s="52"/>
      <c r="E936" s="85"/>
      <c r="F936" s="52"/>
      <c r="J936" s="12"/>
      <c r="K936" s="12"/>
    </row>
    <row r="937" spans="4:11" x14ac:dyDescent="0.2">
      <c r="D937" s="52"/>
      <c r="E937" s="85"/>
      <c r="F937" s="52"/>
      <c r="J937" s="12"/>
      <c r="K937" s="12"/>
    </row>
    <row r="938" spans="4:11" x14ac:dyDescent="0.2">
      <c r="D938" s="52"/>
      <c r="E938" s="85"/>
      <c r="F938" s="52"/>
      <c r="J938" s="12"/>
      <c r="K938" s="12"/>
    </row>
    <row r="939" spans="4:11" x14ac:dyDescent="0.2">
      <c r="D939" s="52"/>
      <c r="E939" s="85"/>
      <c r="F939" s="52"/>
      <c r="J939" s="12"/>
      <c r="K939" s="12"/>
    </row>
    <row r="940" spans="4:11" x14ac:dyDescent="0.2">
      <c r="D940" s="52"/>
      <c r="E940" s="85"/>
      <c r="F940" s="52"/>
      <c r="J940" s="12"/>
      <c r="K940" s="12"/>
    </row>
    <row r="941" spans="4:11" x14ac:dyDescent="0.2">
      <c r="D941" s="52"/>
      <c r="E941" s="85"/>
      <c r="F941" s="52"/>
      <c r="J941" s="12"/>
      <c r="K941" s="12"/>
    </row>
    <row r="942" spans="4:11" x14ac:dyDescent="0.2">
      <c r="D942" s="52"/>
      <c r="E942" s="85"/>
      <c r="F942" s="52"/>
      <c r="J942" s="12"/>
      <c r="K942" s="12"/>
    </row>
    <row r="943" spans="4:11" x14ac:dyDescent="0.2">
      <c r="D943" s="52"/>
      <c r="E943" s="85"/>
      <c r="F943" s="52"/>
      <c r="J943" s="12"/>
      <c r="K943" s="12"/>
    </row>
    <row r="944" spans="4:11" x14ac:dyDescent="0.2">
      <c r="D944" s="52"/>
      <c r="E944" s="85"/>
      <c r="F944" s="52"/>
      <c r="J944" s="12"/>
      <c r="K944" s="12"/>
    </row>
    <row r="945" spans="4:11" x14ac:dyDescent="0.2">
      <c r="D945" s="52"/>
      <c r="E945" s="85"/>
      <c r="F945" s="52"/>
      <c r="J945" s="12"/>
      <c r="K945" s="12"/>
    </row>
    <row r="946" spans="4:11" x14ac:dyDescent="0.2">
      <c r="D946" s="52"/>
      <c r="E946" s="85"/>
      <c r="F946" s="52"/>
      <c r="J946" s="12"/>
      <c r="K946" s="12"/>
    </row>
    <row r="947" spans="4:11" x14ac:dyDescent="0.2">
      <c r="D947" s="52"/>
      <c r="E947" s="85"/>
      <c r="F947" s="52"/>
      <c r="J947" s="12"/>
      <c r="K947" s="12"/>
    </row>
    <row r="948" spans="4:11" x14ac:dyDescent="0.2">
      <c r="D948" s="52"/>
      <c r="E948" s="85"/>
      <c r="F948" s="52"/>
      <c r="J948" s="12"/>
      <c r="K948" s="12"/>
    </row>
    <row r="949" spans="4:11" x14ac:dyDescent="0.2">
      <c r="D949" s="52"/>
      <c r="E949" s="85"/>
      <c r="F949" s="52"/>
      <c r="J949" s="12"/>
      <c r="K949" s="12"/>
    </row>
    <row r="950" spans="4:11" x14ac:dyDescent="0.2">
      <c r="D950" s="52"/>
      <c r="E950" s="85"/>
      <c r="F950" s="52"/>
      <c r="J950" s="12"/>
      <c r="K950" s="12"/>
    </row>
    <row r="951" spans="4:11" x14ac:dyDescent="0.2">
      <c r="D951" s="52"/>
      <c r="E951" s="85"/>
      <c r="F951" s="52"/>
      <c r="J951" s="12"/>
      <c r="K951" s="12"/>
    </row>
    <row r="952" spans="4:11" x14ac:dyDescent="0.2">
      <c r="D952" s="52"/>
      <c r="E952" s="85"/>
      <c r="F952" s="52"/>
      <c r="J952" s="12"/>
      <c r="K952" s="12"/>
    </row>
    <row r="953" spans="4:11" x14ac:dyDescent="0.2">
      <c r="D953" s="52"/>
      <c r="E953" s="85"/>
      <c r="F953" s="52"/>
      <c r="J953" s="12"/>
      <c r="K953" s="12"/>
    </row>
    <row r="954" spans="4:11" x14ac:dyDescent="0.2">
      <c r="D954" s="52"/>
      <c r="E954" s="85"/>
      <c r="F954" s="52"/>
      <c r="J954" s="12"/>
      <c r="K954" s="12"/>
    </row>
    <row r="955" spans="4:11" x14ac:dyDescent="0.2">
      <c r="D955" s="52"/>
      <c r="E955" s="85"/>
      <c r="F955" s="52"/>
      <c r="J955" s="12"/>
      <c r="K955" s="12"/>
    </row>
    <row r="956" spans="4:11" x14ac:dyDescent="0.2">
      <c r="D956" s="52"/>
      <c r="E956" s="85"/>
      <c r="F956" s="52"/>
      <c r="J956" s="12"/>
      <c r="K956" s="12"/>
    </row>
    <row r="957" spans="4:11" x14ac:dyDescent="0.2">
      <c r="D957" s="52"/>
      <c r="E957" s="85"/>
      <c r="F957" s="52"/>
      <c r="J957" s="12"/>
      <c r="K957" s="12"/>
    </row>
    <row r="958" spans="4:11" x14ac:dyDescent="0.2">
      <c r="D958" s="52"/>
      <c r="E958" s="85"/>
      <c r="F958" s="52"/>
      <c r="J958" s="12"/>
      <c r="K958" s="12"/>
    </row>
    <row r="959" spans="4:11" x14ac:dyDescent="0.2">
      <c r="D959" s="52"/>
      <c r="E959" s="85"/>
      <c r="F959" s="52"/>
      <c r="J959" s="12"/>
      <c r="K959" s="12"/>
    </row>
    <row r="960" spans="4:11" x14ac:dyDescent="0.2">
      <c r="D960" s="52"/>
      <c r="E960" s="85"/>
      <c r="F960" s="52"/>
      <c r="J960" s="12"/>
      <c r="K960" s="12"/>
    </row>
    <row r="961" spans="4:11" x14ac:dyDescent="0.2">
      <c r="D961" s="52"/>
      <c r="E961" s="85"/>
      <c r="F961" s="52"/>
      <c r="J961" s="12"/>
      <c r="K961" s="12"/>
    </row>
    <row r="962" spans="4:11" x14ac:dyDescent="0.2">
      <c r="D962" s="52"/>
      <c r="E962" s="85"/>
      <c r="F962" s="52"/>
      <c r="J962" s="12"/>
      <c r="K962" s="12"/>
    </row>
    <row r="963" spans="4:11" x14ac:dyDescent="0.2">
      <c r="D963" s="52"/>
      <c r="E963" s="85"/>
      <c r="F963" s="52"/>
      <c r="J963" s="12"/>
      <c r="K963" s="12"/>
    </row>
    <row r="964" spans="4:11" x14ac:dyDescent="0.2">
      <c r="D964" s="52"/>
      <c r="E964" s="85"/>
      <c r="F964" s="52"/>
      <c r="J964" s="12"/>
      <c r="K964" s="12"/>
    </row>
    <row r="965" spans="4:11" x14ac:dyDescent="0.2">
      <c r="D965" s="52"/>
      <c r="E965" s="85"/>
      <c r="F965" s="52"/>
      <c r="J965" s="12"/>
      <c r="K965" s="12"/>
    </row>
    <row r="966" spans="4:11" x14ac:dyDescent="0.2">
      <c r="D966" s="52"/>
      <c r="E966" s="85"/>
      <c r="F966" s="52"/>
      <c r="J966" s="12"/>
      <c r="K966" s="12"/>
    </row>
    <row r="967" spans="4:11" x14ac:dyDescent="0.2">
      <c r="D967" s="52"/>
      <c r="E967" s="85"/>
      <c r="F967" s="52"/>
      <c r="J967" s="12"/>
      <c r="K967" s="12"/>
    </row>
    <row r="968" spans="4:11" x14ac:dyDescent="0.2">
      <c r="D968" s="52"/>
      <c r="E968" s="85"/>
      <c r="F968" s="52"/>
      <c r="J968" s="12"/>
      <c r="K968" s="12"/>
    </row>
    <row r="969" spans="4:11" x14ac:dyDescent="0.2">
      <c r="D969" s="52"/>
      <c r="E969" s="85"/>
      <c r="F969" s="52"/>
      <c r="J969" s="12"/>
      <c r="K969" s="12"/>
    </row>
    <row r="970" spans="4:11" x14ac:dyDescent="0.2">
      <c r="D970" s="52"/>
      <c r="E970" s="85"/>
      <c r="F970" s="52"/>
      <c r="J970" s="12"/>
      <c r="K970" s="12"/>
    </row>
    <row r="971" spans="4:11" x14ac:dyDescent="0.2">
      <c r="D971" s="52"/>
      <c r="E971" s="85"/>
      <c r="F971" s="52"/>
      <c r="J971" s="12"/>
      <c r="K971" s="12"/>
    </row>
    <row r="972" spans="4:11" x14ac:dyDescent="0.2">
      <c r="D972" s="52"/>
      <c r="E972" s="85"/>
      <c r="F972" s="52"/>
      <c r="J972" s="12"/>
      <c r="K972" s="12"/>
    </row>
    <row r="973" spans="4:11" x14ac:dyDescent="0.2">
      <c r="D973" s="52"/>
      <c r="E973" s="85"/>
      <c r="F973" s="52"/>
      <c r="J973" s="12"/>
      <c r="K973" s="12"/>
    </row>
    <row r="974" spans="4:11" x14ac:dyDescent="0.2">
      <c r="D974" s="52"/>
      <c r="E974" s="85"/>
      <c r="F974" s="52"/>
      <c r="J974" s="12"/>
      <c r="K974" s="12"/>
    </row>
    <row r="975" spans="4:11" x14ac:dyDescent="0.2">
      <c r="D975" s="52"/>
      <c r="E975" s="85"/>
      <c r="F975" s="52"/>
      <c r="J975" s="12"/>
      <c r="K975" s="12"/>
    </row>
    <row r="976" spans="4:11" x14ac:dyDescent="0.2">
      <c r="D976" s="52"/>
      <c r="E976" s="85"/>
      <c r="F976" s="52"/>
      <c r="J976" s="12"/>
      <c r="K976" s="12"/>
    </row>
    <row r="977" spans="4:11" x14ac:dyDescent="0.2">
      <c r="D977" s="52"/>
      <c r="E977" s="85"/>
      <c r="F977" s="52"/>
      <c r="J977" s="12"/>
      <c r="K977" s="12"/>
    </row>
    <row r="978" spans="4:11" x14ac:dyDescent="0.2">
      <c r="D978" s="52"/>
      <c r="E978" s="85"/>
      <c r="F978" s="52"/>
      <c r="J978" s="12"/>
      <c r="K978" s="12"/>
    </row>
    <row r="979" spans="4:11" x14ac:dyDescent="0.2">
      <c r="D979" s="52"/>
      <c r="E979" s="85"/>
      <c r="F979" s="52"/>
      <c r="J979" s="12"/>
      <c r="K979" s="12"/>
    </row>
    <row r="980" spans="4:11" x14ac:dyDescent="0.2">
      <c r="D980" s="52"/>
      <c r="E980" s="85"/>
      <c r="F980" s="52"/>
      <c r="J980" s="12"/>
      <c r="K980" s="12"/>
    </row>
    <row r="981" spans="4:11" x14ac:dyDescent="0.2">
      <c r="D981" s="52"/>
      <c r="E981" s="85"/>
      <c r="F981" s="52"/>
      <c r="J981" s="12"/>
      <c r="K981" s="12"/>
    </row>
    <row r="982" spans="4:11" x14ac:dyDescent="0.2">
      <c r="D982" s="52"/>
      <c r="E982" s="85"/>
      <c r="F982" s="52"/>
      <c r="J982" s="12"/>
      <c r="K982" s="12"/>
    </row>
    <row r="983" spans="4:11" x14ac:dyDescent="0.2">
      <c r="D983" s="52"/>
      <c r="E983" s="85"/>
      <c r="F983" s="52"/>
      <c r="J983" s="12"/>
      <c r="K983" s="12"/>
    </row>
    <row r="984" spans="4:11" x14ac:dyDescent="0.2">
      <c r="D984" s="52"/>
      <c r="E984" s="85"/>
      <c r="F984" s="52"/>
      <c r="J984" s="12"/>
      <c r="K984" s="12"/>
    </row>
    <row r="985" spans="4:11" x14ac:dyDescent="0.2">
      <c r="D985" s="52"/>
      <c r="E985" s="85"/>
      <c r="F985" s="52"/>
      <c r="J985" s="12"/>
      <c r="K985" s="12"/>
    </row>
    <row r="986" spans="4:11" x14ac:dyDescent="0.2">
      <c r="D986" s="52"/>
      <c r="E986" s="85"/>
      <c r="F986" s="52"/>
      <c r="J986" s="12"/>
      <c r="K986" s="12"/>
    </row>
    <row r="987" spans="4:11" x14ac:dyDescent="0.2">
      <c r="D987" s="52"/>
      <c r="E987" s="85"/>
      <c r="F987" s="52"/>
      <c r="J987" s="12"/>
      <c r="K987" s="12"/>
    </row>
    <row r="988" spans="4:11" x14ac:dyDescent="0.2">
      <c r="D988" s="52"/>
      <c r="E988" s="85"/>
      <c r="F988" s="52"/>
      <c r="J988" s="12"/>
      <c r="K988" s="12"/>
    </row>
    <row r="989" spans="4:11" x14ac:dyDescent="0.2">
      <c r="D989" s="52"/>
      <c r="E989" s="85"/>
      <c r="F989" s="52"/>
      <c r="J989" s="12"/>
      <c r="K989" s="12"/>
    </row>
    <row r="990" spans="4:11" x14ac:dyDescent="0.2">
      <c r="D990" s="52"/>
      <c r="E990" s="85"/>
      <c r="F990" s="52"/>
      <c r="J990" s="12"/>
      <c r="K990" s="12"/>
    </row>
    <row r="991" spans="4:11" x14ac:dyDescent="0.2">
      <c r="D991" s="52"/>
      <c r="E991" s="85"/>
      <c r="F991" s="52"/>
      <c r="J991" s="12"/>
      <c r="K991" s="12"/>
    </row>
    <row r="992" spans="4:11" x14ac:dyDescent="0.2">
      <c r="D992" s="52"/>
      <c r="E992" s="85"/>
      <c r="F992" s="52"/>
      <c r="J992" s="12"/>
      <c r="K992" s="12"/>
    </row>
    <row r="993" spans="4:11" x14ac:dyDescent="0.2">
      <c r="D993" s="52"/>
      <c r="E993" s="85"/>
      <c r="F993" s="52"/>
      <c r="J993" s="12"/>
      <c r="K993" s="12"/>
    </row>
    <row r="994" spans="4:11" x14ac:dyDescent="0.2">
      <c r="D994" s="52"/>
      <c r="E994" s="85"/>
      <c r="F994" s="52"/>
      <c r="J994" s="12"/>
      <c r="K994" s="12"/>
    </row>
    <row r="995" spans="4:11" x14ac:dyDescent="0.2">
      <c r="D995" s="52"/>
      <c r="E995" s="85"/>
      <c r="F995" s="52"/>
      <c r="J995" s="12"/>
      <c r="K995" s="12"/>
    </row>
    <row r="996" spans="4:11" x14ac:dyDescent="0.2">
      <c r="D996" s="52"/>
      <c r="E996" s="85"/>
      <c r="F996" s="52"/>
      <c r="J996" s="12"/>
      <c r="K996" s="12"/>
    </row>
    <row r="997" spans="4:11" x14ac:dyDescent="0.2">
      <c r="D997" s="52"/>
      <c r="E997" s="85"/>
      <c r="F997" s="52"/>
      <c r="J997" s="12"/>
      <c r="K997" s="12"/>
    </row>
    <row r="998" spans="4:11" x14ac:dyDescent="0.2">
      <c r="D998" s="52"/>
      <c r="E998" s="85"/>
      <c r="F998" s="52"/>
      <c r="J998" s="12"/>
      <c r="K998" s="12"/>
    </row>
    <row r="999" spans="4:11" x14ac:dyDescent="0.2">
      <c r="D999" s="52"/>
      <c r="E999" s="85"/>
      <c r="F999" s="52"/>
      <c r="J999" s="12"/>
      <c r="K999" s="12"/>
    </row>
    <row r="1000" spans="4:11" x14ac:dyDescent="0.2">
      <c r="D1000" s="52"/>
      <c r="E1000" s="85"/>
      <c r="F1000" s="52"/>
      <c r="J1000" s="12"/>
      <c r="K1000" s="12"/>
    </row>
    <row r="1001" spans="4:11" x14ac:dyDescent="0.2">
      <c r="D1001" s="52"/>
      <c r="E1001" s="85"/>
      <c r="F1001" s="52"/>
      <c r="J1001" s="12"/>
      <c r="K1001" s="12"/>
    </row>
    <row r="1002" spans="4:11" x14ac:dyDescent="0.2">
      <c r="D1002" s="52"/>
      <c r="E1002" s="85"/>
      <c r="F1002" s="52"/>
      <c r="J1002" s="12"/>
      <c r="K1002" s="12"/>
    </row>
    <row r="1003" spans="4:11" x14ac:dyDescent="0.2">
      <c r="D1003" s="52"/>
      <c r="E1003" s="85"/>
      <c r="F1003" s="52"/>
      <c r="J1003" s="12"/>
      <c r="K1003" s="12"/>
    </row>
    <row r="1004" spans="4:11" x14ac:dyDescent="0.2">
      <c r="D1004" s="52"/>
      <c r="E1004" s="85"/>
      <c r="F1004" s="52"/>
      <c r="J1004" s="12"/>
      <c r="K1004" s="12"/>
    </row>
    <row r="1005" spans="4:11" x14ac:dyDescent="0.2">
      <c r="D1005" s="52"/>
      <c r="E1005" s="85"/>
      <c r="F1005" s="52"/>
      <c r="J1005" s="12"/>
      <c r="K1005" s="12"/>
    </row>
    <row r="1006" spans="4:11" x14ac:dyDescent="0.2">
      <c r="D1006" s="52"/>
      <c r="E1006" s="85"/>
      <c r="F1006" s="52"/>
      <c r="J1006" s="12"/>
      <c r="K1006" s="12"/>
    </row>
    <row r="1007" spans="4:11" x14ac:dyDescent="0.2">
      <c r="D1007" s="52"/>
      <c r="E1007" s="85"/>
      <c r="F1007" s="52"/>
      <c r="J1007" s="12"/>
      <c r="K1007" s="12"/>
    </row>
    <row r="1008" spans="4:11" x14ac:dyDescent="0.2">
      <c r="D1008" s="52"/>
      <c r="E1008" s="85"/>
      <c r="F1008" s="52"/>
      <c r="J1008" s="12"/>
      <c r="K1008" s="12"/>
    </row>
    <row r="1009" spans="4:11" x14ac:dyDescent="0.2">
      <c r="D1009" s="52"/>
      <c r="E1009" s="85"/>
      <c r="F1009" s="52"/>
      <c r="J1009" s="12"/>
      <c r="K1009" s="12"/>
    </row>
    <row r="1010" spans="4:11" x14ac:dyDescent="0.2">
      <c r="D1010" s="52"/>
      <c r="E1010" s="85"/>
      <c r="F1010" s="52"/>
      <c r="J1010" s="12"/>
      <c r="K1010" s="12"/>
    </row>
    <row r="1011" spans="4:11" x14ac:dyDescent="0.2">
      <c r="D1011" s="52"/>
      <c r="E1011" s="85"/>
      <c r="F1011" s="52"/>
      <c r="J1011" s="12"/>
      <c r="K1011" s="12"/>
    </row>
    <row r="1012" spans="4:11" x14ac:dyDescent="0.2">
      <c r="D1012" s="52"/>
      <c r="E1012" s="85"/>
      <c r="F1012" s="52"/>
      <c r="J1012" s="12"/>
      <c r="K1012" s="12"/>
    </row>
    <row r="1013" spans="4:11" x14ac:dyDescent="0.2">
      <c r="D1013" s="52"/>
      <c r="E1013" s="85"/>
      <c r="F1013" s="52"/>
      <c r="J1013" s="12"/>
      <c r="K1013" s="12"/>
    </row>
    <row r="1014" spans="4:11" x14ac:dyDescent="0.2">
      <c r="D1014" s="52"/>
      <c r="E1014" s="85"/>
      <c r="F1014" s="52"/>
      <c r="J1014" s="12"/>
      <c r="K1014" s="12"/>
    </row>
    <row r="1015" spans="4:11" x14ac:dyDescent="0.2">
      <c r="D1015" s="52"/>
      <c r="E1015" s="85"/>
      <c r="F1015" s="52"/>
      <c r="J1015" s="12"/>
      <c r="K1015" s="12"/>
    </row>
    <row r="1016" spans="4:11" x14ac:dyDescent="0.2">
      <c r="D1016" s="52"/>
      <c r="E1016" s="85"/>
      <c r="F1016" s="52"/>
      <c r="J1016" s="12"/>
      <c r="K1016" s="12"/>
    </row>
    <row r="1017" spans="4:11" x14ac:dyDescent="0.2">
      <c r="D1017" s="52"/>
      <c r="E1017" s="85"/>
      <c r="F1017" s="52"/>
      <c r="J1017" s="12"/>
      <c r="K1017" s="12"/>
    </row>
    <row r="1018" spans="4:11" x14ac:dyDescent="0.2">
      <c r="D1018" s="52"/>
      <c r="E1018" s="85"/>
      <c r="F1018" s="52"/>
      <c r="J1018" s="12"/>
      <c r="K1018" s="12"/>
    </row>
    <row r="1019" spans="4:11" x14ac:dyDescent="0.2">
      <c r="D1019" s="52"/>
      <c r="E1019" s="85"/>
      <c r="F1019" s="52"/>
      <c r="J1019" s="12"/>
      <c r="K1019" s="12"/>
    </row>
    <row r="1020" spans="4:11" x14ac:dyDescent="0.2">
      <c r="D1020" s="52"/>
      <c r="E1020" s="85"/>
      <c r="F1020" s="52"/>
      <c r="J1020" s="12"/>
      <c r="K1020" s="12"/>
    </row>
    <row r="1021" spans="4:11" x14ac:dyDescent="0.2">
      <c r="D1021" s="52"/>
      <c r="E1021" s="85"/>
      <c r="F1021" s="52"/>
      <c r="J1021" s="12"/>
      <c r="K1021" s="12"/>
    </row>
    <row r="1022" spans="4:11" x14ac:dyDescent="0.2">
      <c r="D1022" s="52"/>
      <c r="E1022" s="85"/>
      <c r="F1022" s="52"/>
      <c r="J1022" s="12"/>
      <c r="K1022" s="12"/>
    </row>
    <row r="1023" spans="4:11" x14ac:dyDescent="0.2">
      <c r="D1023" s="52"/>
      <c r="E1023" s="85"/>
      <c r="F1023" s="52"/>
      <c r="J1023" s="12"/>
      <c r="K1023" s="12"/>
    </row>
    <row r="1024" spans="4:11" x14ac:dyDescent="0.2">
      <c r="D1024" s="52"/>
      <c r="E1024" s="85"/>
      <c r="F1024" s="52"/>
      <c r="J1024" s="12"/>
      <c r="K1024" s="12"/>
    </row>
    <row r="1025" spans="4:11" x14ac:dyDescent="0.2">
      <c r="D1025" s="52"/>
      <c r="E1025" s="85"/>
      <c r="F1025" s="52"/>
      <c r="J1025" s="12"/>
      <c r="K1025" s="12"/>
    </row>
    <row r="1026" spans="4:11" x14ac:dyDescent="0.2">
      <c r="D1026" s="52"/>
      <c r="E1026" s="85"/>
      <c r="F1026" s="52"/>
      <c r="J1026" s="12"/>
      <c r="K1026" s="12"/>
    </row>
    <row r="1027" spans="4:11" x14ac:dyDescent="0.2">
      <c r="D1027" s="52"/>
      <c r="E1027" s="85"/>
      <c r="F1027" s="52"/>
      <c r="J1027" s="12"/>
      <c r="K1027" s="12"/>
    </row>
    <row r="1028" spans="4:11" x14ac:dyDescent="0.2">
      <c r="D1028" s="52"/>
      <c r="E1028" s="85"/>
      <c r="F1028" s="52"/>
      <c r="J1028" s="12"/>
      <c r="K1028" s="12"/>
    </row>
    <row r="1029" spans="4:11" x14ac:dyDescent="0.2">
      <c r="D1029" s="52"/>
      <c r="E1029" s="85"/>
      <c r="F1029" s="52"/>
      <c r="J1029" s="12"/>
      <c r="K1029" s="12"/>
    </row>
    <row r="1030" spans="4:11" x14ac:dyDescent="0.2">
      <c r="D1030" s="52"/>
      <c r="E1030" s="85"/>
      <c r="F1030" s="52"/>
      <c r="J1030" s="12"/>
      <c r="K1030" s="12"/>
    </row>
    <row r="1031" spans="4:11" x14ac:dyDescent="0.2">
      <c r="D1031" s="52"/>
      <c r="E1031" s="85"/>
      <c r="F1031" s="52"/>
      <c r="J1031" s="12"/>
      <c r="K1031" s="12"/>
    </row>
    <row r="1032" spans="4:11" x14ac:dyDescent="0.2">
      <c r="D1032" s="52"/>
      <c r="E1032" s="85"/>
      <c r="F1032" s="52"/>
      <c r="J1032" s="12"/>
      <c r="K1032" s="12"/>
    </row>
    <row r="1033" spans="4:11" x14ac:dyDescent="0.2">
      <c r="D1033" s="52"/>
      <c r="E1033" s="85"/>
      <c r="F1033" s="52"/>
      <c r="J1033" s="12"/>
      <c r="K1033" s="12"/>
    </row>
    <row r="1034" spans="4:11" x14ac:dyDescent="0.2">
      <c r="D1034" s="52"/>
      <c r="E1034" s="85"/>
      <c r="F1034" s="52"/>
      <c r="J1034" s="12"/>
      <c r="K1034" s="12"/>
    </row>
    <row r="1035" spans="4:11" x14ac:dyDescent="0.2">
      <c r="D1035" s="52"/>
      <c r="E1035" s="85"/>
      <c r="F1035" s="52"/>
      <c r="J1035" s="12"/>
      <c r="K1035" s="12"/>
    </row>
    <row r="1036" spans="4:11" x14ac:dyDescent="0.2">
      <c r="D1036" s="52"/>
      <c r="E1036" s="85"/>
      <c r="F1036" s="52"/>
      <c r="J1036" s="12"/>
      <c r="K1036" s="12"/>
    </row>
    <row r="1037" spans="4:11" x14ac:dyDescent="0.2">
      <c r="D1037" s="52"/>
      <c r="E1037" s="85"/>
      <c r="F1037" s="52"/>
      <c r="J1037" s="12"/>
      <c r="K1037" s="12"/>
    </row>
    <row r="1038" spans="4:11" x14ac:dyDescent="0.2">
      <c r="D1038" s="52"/>
      <c r="E1038" s="85"/>
      <c r="F1038" s="52"/>
      <c r="J1038" s="12"/>
      <c r="K1038" s="12"/>
    </row>
    <row r="1039" spans="4:11" x14ac:dyDescent="0.2">
      <c r="D1039" s="52"/>
      <c r="E1039" s="85"/>
      <c r="F1039" s="52"/>
      <c r="J1039" s="12"/>
      <c r="K1039" s="12"/>
    </row>
    <row r="1040" spans="4:11" x14ac:dyDescent="0.2">
      <c r="D1040" s="52"/>
      <c r="E1040" s="85"/>
      <c r="F1040" s="52"/>
      <c r="J1040" s="12"/>
      <c r="K1040" s="12"/>
    </row>
    <row r="1041" spans="4:11" x14ac:dyDescent="0.2">
      <c r="D1041" s="52"/>
      <c r="E1041" s="85"/>
      <c r="F1041" s="52"/>
      <c r="J1041" s="12"/>
      <c r="K1041" s="12"/>
    </row>
    <row r="1042" spans="4:11" x14ac:dyDescent="0.2">
      <c r="D1042" s="52"/>
      <c r="E1042" s="85"/>
      <c r="F1042" s="52"/>
      <c r="J1042" s="12"/>
      <c r="K1042" s="12"/>
    </row>
    <row r="1043" spans="4:11" x14ac:dyDescent="0.2">
      <c r="D1043" s="52"/>
      <c r="E1043" s="85"/>
      <c r="F1043" s="52"/>
      <c r="J1043" s="12"/>
      <c r="K1043" s="12"/>
    </row>
    <row r="1044" spans="4:11" x14ac:dyDescent="0.2">
      <c r="D1044" s="52"/>
      <c r="E1044" s="85"/>
      <c r="F1044" s="52"/>
      <c r="J1044" s="12"/>
      <c r="K1044" s="12"/>
    </row>
    <row r="1045" spans="4:11" x14ac:dyDescent="0.2">
      <c r="D1045" s="52"/>
      <c r="E1045" s="85"/>
      <c r="F1045" s="52"/>
      <c r="J1045" s="12"/>
      <c r="K1045" s="12"/>
    </row>
    <row r="1046" spans="4:11" x14ac:dyDescent="0.2">
      <c r="D1046" s="52"/>
      <c r="E1046" s="85"/>
      <c r="F1046" s="52"/>
      <c r="J1046" s="12"/>
      <c r="K1046" s="12"/>
    </row>
    <row r="1047" spans="4:11" x14ac:dyDescent="0.2">
      <c r="D1047" s="52"/>
      <c r="E1047" s="85"/>
      <c r="F1047" s="52"/>
      <c r="J1047" s="12"/>
      <c r="K1047" s="12"/>
    </row>
    <row r="1048" spans="4:11" x14ac:dyDescent="0.2">
      <c r="D1048" s="52"/>
      <c r="E1048" s="85"/>
      <c r="F1048" s="52"/>
      <c r="J1048" s="12"/>
      <c r="K1048" s="12"/>
    </row>
    <row r="1049" spans="4:11" x14ac:dyDescent="0.2">
      <c r="D1049" s="52"/>
      <c r="E1049" s="85"/>
      <c r="F1049" s="52"/>
      <c r="J1049" s="12"/>
      <c r="K1049" s="12"/>
    </row>
    <row r="1050" spans="4:11" x14ac:dyDescent="0.2">
      <c r="D1050" s="52"/>
      <c r="E1050" s="85"/>
      <c r="F1050" s="52"/>
      <c r="J1050" s="12"/>
      <c r="K1050" s="12"/>
    </row>
    <row r="1051" spans="4:11" x14ac:dyDescent="0.2">
      <c r="D1051" s="52"/>
      <c r="E1051" s="85"/>
      <c r="F1051" s="52"/>
      <c r="J1051" s="12"/>
      <c r="K1051" s="12"/>
    </row>
    <row r="1052" spans="4:11" x14ac:dyDescent="0.2">
      <c r="D1052" s="52"/>
      <c r="E1052" s="85"/>
      <c r="F1052" s="52"/>
      <c r="J1052" s="12"/>
      <c r="K1052" s="12"/>
    </row>
    <row r="1053" spans="4:11" x14ac:dyDescent="0.2">
      <c r="D1053" s="52"/>
      <c r="E1053" s="85"/>
      <c r="F1053" s="52"/>
      <c r="J1053" s="12"/>
      <c r="K1053" s="12"/>
    </row>
    <row r="1054" spans="4:11" x14ac:dyDescent="0.2">
      <c r="D1054" s="52"/>
      <c r="E1054" s="85"/>
      <c r="F1054" s="52"/>
      <c r="J1054" s="12"/>
      <c r="K1054" s="12"/>
    </row>
    <row r="1055" spans="4:11" x14ac:dyDescent="0.2">
      <c r="D1055" s="52"/>
      <c r="E1055" s="85"/>
      <c r="F1055" s="52"/>
      <c r="J1055" s="12"/>
      <c r="K1055" s="12"/>
    </row>
    <row r="1056" spans="4:11" x14ac:dyDescent="0.2">
      <c r="D1056" s="52"/>
      <c r="E1056" s="85"/>
      <c r="F1056" s="52"/>
      <c r="J1056" s="12"/>
      <c r="K1056" s="12"/>
    </row>
    <row r="1057" spans="4:11" x14ac:dyDescent="0.2">
      <c r="D1057" s="52"/>
      <c r="E1057" s="85"/>
      <c r="F1057" s="52"/>
      <c r="J1057" s="12"/>
      <c r="K1057" s="12"/>
    </row>
    <row r="1058" spans="4:11" x14ac:dyDescent="0.2">
      <c r="D1058" s="52"/>
      <c r="E1058" s="85"/>
      <c r="F1058" s="52"/>
      <c r="J1058" s="12"/>
      <c r="K1058" s="12"/>
    </row>
    <row r="1059" spans="4:11" x14ac:dyDescent="0.2">
      <c r="D1059" s="52"/>
      <c r="E1059" s="85"/>
      <c r="F1059" s="52"/>
      <c r="J1059" s="12"/>
      <c r="K1059" s="12"/>
    </row>
    <row r="1060" spans="4:11" x14ac:dyDescent="0.2">
      <c r="D1060" s="52"/>
      <c r="E1060" s="85"/>
      <c r="F1060" s="52"/>
      <c r="J1060" s="12"/>
      <c r="K1060" s="12"/>
    </row>
    <row r="1061" spans="4:11" x14ac:dyDescent="0.2">
      <c r="D1061" s="52"/>
      <c r="E1061" s="85"/>
      <c r="F1061" s="52"/>
      <c r="J1061" s="12"/>
      <c r="K1061" s="12"/>
    </row>
    <row r="1062" spans="4:11" x14ac:dyDescent="0.2">
      <c r="D1062" s="52"/>
      <c r="E1062" s="85"/>
      <c r="F1062" s="52"/>
      <c r="J1062" s="12"/>
      <c r="K1062" s="12"/>
    </row>
    <row r="1063" spans="4:11" x14ac:dyDescent="0.2">
      <c r="D1063" s="52"/>
      <c r="E1063" s="85"/>
      <c r="F1063" s="52"/>
      <c r="J1063" s="12"/>
      <c r="K1063" s="12"/>
    </row>
    <row r="1064" spans="4:11" x14ac:dyDescent="0.2">
      <c r="D1064" s="52"/>
      <c r="E1064" s="85"/>
      <c r="F1064" s="52"/>
      <c r="J1064" s="12"/>
      <c r="K1064" s="12"/>
    </row>
    <row r="1065" spans="4:11" x14ac:dyDescent="0.2">
      <c r="D1065" s="52"/>
      <c r="E1065" s="85"/>
      <c r="F1065" s="52"/>
      <c r="J1065" s="12"/>
      <c r="K1065" s="12"/>
    </row>
    <row r="1066" spans="4:11" x14ac:dyDescent="0.2">
      <c r="D1066" s="52"/>
      <c r="E1066" s="85"/>
      <c r="F1066" s="52"/>
      <c r="J1066" s="12"/>
      <c r="K1066" s="12"/>
    </row>
    <row r="1067" spans="4:11" x14ac:dyDescent="0.2">
      <c r="D1067" s="52"/>
      <c r="E1067" s="85"/>
      <c r="F1067" s="52"/>
      <c r="J1067" s="12"/>
      <c r="K1067" s="12"/>
    </row>
    <row r="1068" spans="4:11" x14ac:dyDescent="0.2">
      <c r="D1068" s="52"/>
      <c r="E1068" s="85"/>
      <c r="F1068" s="52"/>
      <c r="J1068" s="12"/>
      <c r="K1068" s="12"/>
    </row>
    <row r="1069" spans="4:11" x14ac:dyDescent="0.2">
      <c r="D1069" s="52"/>
      <c r="E1069" s="85"/>
      <c r="F1069" s="52"/>
      <c r="J1069" s="12"/>
      <c r="K1069" s="12"/>
    </row>
    <row r="1070" spans="4:11" x14ac:dyDescent="0.2">
      <c r="D1070" s="52"/>
      <c r="E1070" s="85"/>
      <c r="F1070" s="52"/>
      <c r="J1070" s="12"/>
      <c r="K1070" s="12"/>
    </row>
    <row r="1071" spans="4:11" x14ac:dyDescent="0.2">
      <c r="D1071" s="52"/>
      <c r="E1071" s="85"/>
      <c r="F1071" s="52"/>
      <c r="J1071" s="12"/>
      <c r="K1071" s="12"/>
    </row>
    <row r="1072" spans="4:11" x14ac:dyDescent="0.2">
      <c r="D1072" s="52"/>
      <c r="E1072" s="85"/>
      <c r="F1072" s="52"/>
      <c r="J1072" s="12"/>
      <c r="K1072" s="12"/>
    </row>
    <row r="1073" spans="4:11" x14ac:dyDescent="0.2">
      <c r="D1073" s="52"/>
      <c r="E1073" s="85"/>
      <c r="F1073" s="52"/>
      <c r="J1073" s="12"/>
      <c r="K1073" s="12"/>
    </row>
    <row r="1074" spans="4:11" x14ac:dyDescent="0.2">
      <c r="D1074" s="52"/>
      <c r="E1074" s="85"/>
      <c r="F1074" s="52"/>
      <c r="J1074" s="12"/>
      <c r="K1074" s="12"/>
    </row>
    <row r="1075" spans="4:11" x14ac:dyDescent="0.2">
      <c r="D1075" s="52"/>
      <c r="E1075" s="85"/>
      <c r="F1075" s="52"/>
      <c r="J1075" s="12"/>
      <c r="K1075" s="12"/>
    </row>
    <row r="1076" spans="4:11" x14ac:dyDescent="0.2">
      <c r="D1076" s="52"/>
      <c r="E1076" s="85"/>
      <c r="F1076" s="52"/>
      <c r="J1076" s="12"/>
      <c r="K1076" s="12"/>
    </row>
    <row r="1077" spans="4:11" x14ac:dyDescent="0.2">
      <c r="D1077" s="52"/>
      <c r="E1077" s="85"/>
      <c r="F1077" s="52"/>
      <c r="J1077" s="12"/>
      <c r="K1077" s="12"/>
    </row>
    <row r="1078" spans="4:11" x14ac:dyDescent="0.2">
      <c r="D1078" s="52"/>
      <c r="E1078" s="85"/>
      <c r="F1078" s="52"/>
      <c r="J1078" s="12"/>
      <c r="K1078" s="12"/>
    </row>
    <row r="1079" spans="4:11" x14ac:dyDescent="0.2">
      <c r="D1079" s="52"/>
      <c r="E1079" s="85"/>
      <c r="F1079" s="52"/>
      <c r="J1079" s="12"/>
      <c r="K1079" s="12"/>
    </row>
    <row r="1080" spans="4:11" x14ac:dyDescent="0.2">
      <c r="D1080" s="52"/>
      <c r="E1080" s="85"/>
      <c r="F1080" s="52"/>
      <c r="J1080" s="12"/>
      <c r="K1080" s="12"/>
    </row>
    <row r="1081" spans="4:11" x14ac:dyDescent="0.2">
      <c r="D1081" s="52"/>
      <c r="E1081" s="85"/>
      <c r="F1081" s="52"/>
      <c r="J1081" s="12"/>
      <c r="K1081" s="12"/>
    </row>
    <row r="1082" spans="4:11" x14ac:dyDescent="0.2">
      <c r="D1082" s="52"/>
      <c r="E1082" s="85"/>
      <c r="F1082" s="52"/>
      <c r="J1082" s="12"/>
      <c r="K1082" s="12"/>
    </row>
    <row r="1083" spans="4:11" x14ac:dyDescent="0.2">
      <c r="D1083" s="52"/>
      <c r="E1083" s="85"/>
      <c r="F1083" s="52"/>
      <c r="J1083" s="12"/>
      <c r="K1083" s="12"/>
    </row>
    <row r="1084" spans="4:11" x14ac:dyDescent="0.2">
      <c r="D1084" s="52"/>
      <c r="E1084" s="85"/>
      <c r="F1084" s="52"/>
      <c r="J1084" s="12"/>
      <c r="K1084" s="12"/>
    </row>
    <row r="1085" spans="4:11" x14ac:dyDescent="0.2">
      <c r="D1085" s="52"/>
      <c r="E1085" s="85"/>
      <c r="F1085" s="52"/>
      <c r="J1085" s="12"/>
      <c r="K1085" s="12"/>
    </row>
    <row r="1086" spans="4:11" x14ac:dyDescent="0.2">
      <c r="D1086" s="52"/>
      <c r="E1086" s="85"/>
      <c r="F1086" s="52"/>
      <c r="J1086" s="12"/>
      <c r="K1086" s="12"/>
    </row>
    <row r="1087" spans="4:11" x14ac:dyDescent="0.2">
      <c r="D1087" s="52"/>
      <c r="E1087" s="85"/>
      <c r="F1087" s="52"/>
      <c r="J1087" s="12"/>
      <c r="K1087" s="12"/>
    </row>
    <row r="1088" spans="4:11" x14ac:dyDescent="0.2">
      <c r="D1088" s="52"/>
      <c r="E1088" s="85"/>
      <c r="F1088" s="52"/>
      <c r="J1088" s="12"/>
      <c r="K1088" s="12"/>
    </row>
    <row r="1089" spans="4:11" x14ac:dyDescent="0.2">
      <c r="D1089" s="52"/>
      <c r="E1089" s="85"/>
      <c r="F1089" s="52"/>
      <c r="J1089" s="12"/>
      <c r="K1089" s="12"/>
    </row>
    <row r="1090" spans="4:11" x14ac:dyDescent="0.2">
      <c r="D1090" s="52"/>
      <c r="E1090" s="85"/>
      <c r="F1090" s="52"/>
      <c r="J1090" s="12"/>
      <c r="K1090" s="12"/>
    </row>
    <row r="1091" spans="4:11" x14ac:dyDescent="0.2">
      <c r="D1091" s="52"/>
      <c r="E1091" s="85"/>
      <c r="F1091" s="52"/>
      <c r="J1091" s="12"/>
      <c r="K1091" s="12"/>
    </row>
    <row r="1092" spans="4:11" x14ac:dyDescent="0.2">
      <c r="D1092" s="52"/>
      <c r="E1092" s="85"/>
      <c r="F1092" s="52"/>
      <c r="J1092" s="12"/>
      <c r="K1092" s="12"/>
    </row>
    <row r="1093" spans="4:11" x14ac:dyDescent="0.2">
      <c r="D1093" s="52"/>
      <c r="E1093" s="85"/>
      <c r="F1093" s="52"/>
      <c r="J1093" s="12"/>
      <c r="K1093" s="12"/>
    </row>
    <row r="1094" spans="4:11" x14ac:dyDescent="0.2">
      <c r="D1094" s="52"/>
      <c r="E1094" s="85"/>
      <c r="F1094" s="52"/>
      <c r="J1094" s="12"/>
      <c r="K1094" s="12"/>
    </row>
    <row r="1095" spans="4:11" x14ac:dyDescent="0.2">
      <c r="D1095" s="52"/>
      <c r="E1095" s="85"/>
      <c r="F1095" s="52"/>
      <c r="J1095" s="12"/>
      <c r="K1095" s="12"/>
    </row>
    <row r="1096" spans="4:11" x14ac:dyDescent="0.2">
      <c r="D1096" s="52"/>
      <c r="E1096" s="85"/>
      <c r="F1096" s="52"/>
      <c r="J1096" s="12"/>
      <c r="K1096" s="12"/>
    </row>
    <row r="1097" spans="4:11" x14ac:dyDescent="0.2">
      <c r="D1097" s="52"/>
      <c r="E1097" s="85"/>
      <c r="F1097" s="52"/>
      <c r="J1097" s="12"/>
      <c r="K1097" s="12"/>
    </row>
    <row r="1098" spans="4:11" x14ac:dyDescent="0.2">
      <c r="D1098" s="52"/>
      <c r="E1098" s="85"/>
      <c r="F1098" s="52"/>
      <c r="J1098" s="12"/>
      <c r="K1098" s="12"/>
    </row>
    <row r="1099" spans="4:11" x14ac:dyDescent="0.2">
      <c r="D1099" s="52"/>
      <c r="E1099" s="85"/>
      <c r="F1099" s="52"/>
      <c r="J1099" s="12"/>
      <c r="K1099" s="12"/>
    </row>
    <row r="1100" spans="4:11" x14ac:dyDescent="0.2">
      <c r="D1100" s="52"/>
      <c r="E1100" s="85"/>
      <c r="F1100" s="52"/>
      <c r="J1100" s="12"/>
      <c r="K1100" s="12"/>
    </row>
    <row r="1101" spans="4:11" x14ac:dyDescent="0.2">
      <c r="D1101" s="52"/>
      <c r="E1101" s="85"/>
      <c r="F1101" s="52"/>
      <c r="J1101" s="12"/>
      <c r="K1101" s="12"/>
    </row>
    <row r="1102" spans="4:11" x14ac:dyDescent="0.2">
      <c r="D1102" s="52"/>
      <c r="E1102" s="85"/>
      <c r="F1102" s="52"/>
      <c r="J1102" s="12"/>
      <c r="K1102" s="12"/>
    </row>
    <row r="1103" spans="4:11" x14ac:dyDescent="0.2">
      <c r="D1103" s="52"/>
      <c r="E1103" s="85"/>
      <c r="F1103" s="52"/>
      <c r="J1103" s="12"/>
      <c r="K1103" s="12"/>
    </row>
    <row r="1104" spans="4:11" x14ac:dyDescent="0.2">
      <c r="D1104" s="52"/>
      <c r="E1104" s="85"/>
      <c r="F1104" s="52"/>
      <c r="J1104" s="12"/>
      <c r="K1104" s="12"/>
    </row>
    <row r="1105" spans="4:11" x14ac:dyDescent="0.2">
      <c r="D1105" s="52"/>
      <c r="E1105" s="85"/>
      <c r="F1105" s="52"/>
      <c r="J1105" s="12"/>
      <c r="K1105" s="12"/>
    </row>
    <row r="1106" spans="4:11" x14ac:dyDescent="0.2">
      <c r="D1106" s="52"/>
      <c r="E1106" s="85"/>
      <c r="F1106" s="52"/>
      <c r="J1106" s="12"/>
      <c r="K1106" s="12"/>
    </row>
    <row r="1107" spans="4:11" x14ac:dyDescent="0.2">
      <c r="D1107" s="52"/>
      <c r="E1107" s="85"/>
      <c r="F1107" s="52"/>
      <c r="J1107" s="12"/>
      <c r="K1107" s="12"/>
    </row>
    <row r="1108" spans="4:11" x14ac:dyDescent="0.2">
      <c r="D1108" s="52"/>
      <c r="E1108" s="85"/>
      <c r="F1108" s="52"/>
      <c r="J1108" s="12"/>
      <c r="K1108" s="12"/>
    </row>
    <row r="1109" spans="4:11" x14ac:dyDescent="0.2">
      <c r="D1109" s="52"/>
      <c r="E1109" s="85"/>
      <c r="F1109" s="52"/>
      <c r="J1109" s="12"/>
      <c r="K1109" s="12"/>
    </row>
    <row r="1110" spans="4:11" x14ac:dyDescent="0.2">
      <c r="D1110" s="52"/>
      <c r="E1110" s="85"/>
      <c r="F1110" s="52"/>
      <c r="J1110" s="12"/>
      <c r="K1110" s="12"/>
    </row>
    <row r="1111" spans="4:11" x14ac:dyDescent="0.2">
      <c r="D1111" s="52"/>
      <c r="E1111" s="85"/>
      <c r="F1111" s="52"/>
      <c r="J1111" s="12"/>
      <c r="K1111" s="12"/>
    </row>
    <row r="1112" spans="4:11" x14ac:dyDescent="0.2">
      <c r="D1112" s="52"/>
      <c r="E1112" s="85"/>
      <c r="F1112" s="52"/>
      <c r="J1112" s="12"/>
      <c r="K1112" s="12"/>
    </row>
    <row r="1113" spans="4:11" x14ac:dyDescent="0.2">
      <c r="D1113" s="52"/>
      <c r="E1113" s="85"/>
      <c r="F1113" s="52"/>
      <c r="J1113" s="12"/>
      <c r="K1113" s="12"/>
    </row>
    <row r="1114" spans="4:11" x14ac:dyDescent="0.2">
      <c r="D1114" s="52"/>
      <c r="E1114" s="85"/>
      <c r="F1114" s="52"/>
      <c r="J1114" s="12"/>
      <c r="K1114" s="12"/>
    </row>
    <row r="1115" spans="4:11" x14ac:dyDescent="0.2">
      <c r="D1115" s="52"/>
      <c r="E1115" s="85"/>
      <c r="F1115" s="52"/>
      <c r="J1115" s="12"/>
      <c r="K1115" s="12"/>
    </row>
    <row r="1116" spans="4:11" x14ac:dyDescent="0.2">
      <c r="D1116" s="52"/>
      <c r="E1116" s="85"/>
      <c r="F1116" s="52"/>
      <c r="J1116" s="12"/>
      <c r="K1116" s="12"/>
    </row>
    <row r="1117" spans="4:11" x14ac:dyDescent="0.2">
      <c r="D1117" s="52"/>
      <c r="E1117" s="85"/>
      <c r="F1117" s="52"/>
      <c r="J1117" s="12"/>
      <c r="K1117" s="12"/>
    </row>
    <row r="1118" spans="4:11" x14ac:dyDescent="0.2">
      <c r="D1118" s="52"/>
      <c r="E1118" s="85"/>
      <c r="F1118" s="52"/>
      <c r="J1118" s="12"/>
      <c r="K1118" s="12"/>
    </row>
    <row r="1119" spans="4:11" x14ac:dyDescent="0.2">
      <c r="D1119" s="52"/>
      <c r="E1119" s="85"/>
      <c r="F1119" s="52"/>
      <c r="J1119" s="12"/>
      <c r="K1119" s="12"/>
    </row>
    <row r="1120" spans="4:11" x14ac:dyDescent="0.2">
      <c r="D1120" s="52"/>
      <c r="E1120" s="85"/>
      <c r="F1120" s="52"/>
      <c r="J1120" s="12"/>
      <c r="K1120" s="12"/>
    </row>
    <row r="1121" spans="4:11" x14ac:dyDescent="0.2">
      <c r="D1121" s="52"/>
      <c r="E1121" s="85"/>
      <c r="F1121" s="52"/>
      <c r="J1121" s="12"/>
      <c r="K1121" s="12"/>
    </row>
    <row r="1122" spans="4:11" x14ac:dyDescent="0.2">
      <c r="D1122" s="52"/>
      <c r="E1122" s="85"/>
      <c r="F1122" s="52"/>
      <c r="J1122" s="12"/>
      <c r="K1122" s="12"/>
    </row>
    <row r="1123" spans="4:11" x14ac:dyDescent="0.2">
      <c r="D1123" s="52"/>
      <c r="E1123" s="85"/>
      <c r="F1123" s="52"/>
      <c r="J1123" s="12"/>
      <c r="K1123" s="12"/>
    </row>
    <row r="1124" spans="4:11" x14ac:dyDescent="0.2">
      <c r="D1124" s="52"/>
      <c r="E1124" s="85"/>
      <c r="F1124" s="52"/>
      <c r="J1124" s="12"/>
      <c r="K1124" s="12"/>
    </row>
    <row r="1125" spans="4:11" x14ac:dyDescent="0.2">
      <c r="D1125" s="52"/>
      <c r="E1125" s="85"/>
      <c r="F1125" s="52"/>
      <c r="J1125" s="12"/>
      <c r="K1125" s="12"/>
    </row>
    <row r="1126" spans="4:11" x14ac:dyDescent="0.2">
      <c r="D1126" s="52"/>
      <c r="E1126" s="85"/>
      <c r="F1126" s="52"/>
      <c r="J1126" s="12"/>
      <c r="K1126" s="12"/>
    </row>
    <row r="1127" spans="4:11" x14ac:dyDescent="0.2">
      <c r="D1127" s="52"/>
      <c r="E1127" s="85"/>
      <c r="F1127" s="52"/>
      <c r="J1127" s="12"/>
      <c r="K1127" s="12"/>
    </row>
    <row r="1128" spans="4:11" x14ac:dyDescent="0.2">
      <c r="D1128" s="52"/>
      <c r="E1128" s="85"/>
      <c r="F1128" s="52"/>
      <c r="J1128" s="12"/>
      <c r="K1128" s="12"/>
    </row>
    <row r="1129" spans="4:11" x14ac:dyDescent="0.2">
      <c r="D1129" s="52"/>
      <c r="E1129" s="85"/>
      <c r="F1129" s="52"/>
      <c r="J1129" s="12"/>
      <c r="K1129" s="12"/>
    </row>
    <row r="1130" spans="4:11" x14ac:dyDescent="0.2">
      <c r="D1130" s="52"/>
      <c r="E1130" s="85"/>
      <c r="F1130" s="52"/>
      <c r="J1130" s="12"/>
      <c r="K1130" s="12"/>
    </row>
    <row r="1131" spans="4:11" x14ac:dyDescent="0.2">
      <c r="D1131" s="52"/>
      <c r="E1131" s="85"/>
      <c r="F1131" s="52"/>
      <c r="J1131" s="12"/>
      <c r="K1131" s="12"/>
    </row>
    <row r="1132" spans="4:11" x14ac:dyDescent="0.2">
      <c r="D1132" s="52"/>
      <c r="E1132" s="85"/>
      <c r="F1132" s="52"/>
      <c r="J1132" s="12"/>
      <c r="K1132" s="12"/>
    </row>
    <row r="1133" spans="4:11" x14ac:dyDescent="0.2">
      <c r="D1133" s="52"/>
      <c r="E1133" s="85"/>
      <c r="F1133" s="52"/>
      <c r="J1133" s="12"/>
      <c r="K1133" s="12"/>
    </row>
    <row r="1134" spans="4:11" x14ac:dyDescent="0.2">
      <c r="D1134" s="52"/>
      <c r="E1134" s="85"/>
      <c r="F1134" s="52"/>
      <c r="J1134" s="12"/>
      <c r="K1134" s="12"/>
    </row>
    <row r="1135" spans="4:11" x14ac:dyDescent="0.2">
      <c r="D1135" s="52"/>
      <c r="E1135" s="85"/>
      <c r="F1135" s="52"/>
      <c r="J1135" s="12"/>
      <c r="K1135" s="12"/>
    </row>
    <row r="1136" spans="4:11" x14ac:dyDescent="0.2">
      <c r="D1136" s="52"/>
      <c r="E1136" s="85"/>
      <c r="F1136" s="52"/>
      <c r="J1136" s="12"/>
      <c r="K1136" s="12"/>
    </row>
    <row r="1137" spans="4:11" x14ac:dyDescent="0.2">
      <c r="D1137" s="52"/>
      <c r="E1137" s="85"/>
      <c r="F1137" s="52"/>
      <c r="J1137" s="12"/>
      <c r="K1137" s="12"/>
    </row>
    <row r="1138" spans="4:11" x14ac:dyDescent="0.2">
      <c r="D1138" s="52"/>
      <c r="E1138" s="85"/>
      <c r="F1138" s="52"/>
      <c r="J1138" s="12"/>
      <c r="K1138" s="12"/>
    </row>
    <row r="1139" spans="4:11" x14ac:dyDescent="0.2">
      <c r="D1139" s="52"/>
      <c r="E1139" s="85"/>
      <c r="F1139" s="52"/>
      <c r="J1139" s="12"/>
      <c r="K1139" s="12"/>
    </row>
    <row r="1140" spans="4:11" x14ac:dyDescent="0.2">
      <c r="D1140" s="52"/>
      <c r="E1140" s="85"/>
      <c r="F1140" s="52"/>
      <c r="J1140" s="12"/>
      <c r="K1140" s="12"/>
    </row>
    <row r="1141" spans="4:11" x14ac:dyDescent="0.2">
      <c r="D1141" s="52"/>
      <c r="E1141" s="85"/>
      <c r="F1141" s="52"/>
      <c r="J1141" s="12"/>
      <c r="K1141" s="12"/>
    </row>
    <row r="1142" spans="4:11" x14ac:dyDescent="0.2">
      <c r="D1142" s="52"/>
      <c r="E1142" s="85"/>
      <c r="F1142" s="52"/>
      <c r="J1142" s="12"/>
      <c r="K1142" s="12"/>
    </row>
    <row r="1143" spans="4:11" x14ac:dyDescent="0.2">
      <c r="D1143" s="52"/>
      <c r="E1143" s="85"/>
      <c r="F1143" s="52"/>
      <c r="J1143" s="12"/>
      <c r="K1143" s="12"/>
    </row>
    <row r="1144" spans="4:11" x14ac:dyDescent="0.2">
      <c r="D1144" s="52"/>
      <c r="E1144" s="85"/>
      <c r="F1144" s="52"/>
      <c r="J1144" s="12"/>
      <c r="K1144" s="12"/>
    </row>
    <row r="1145" spans="4:11" x14ac:dyDescent="0.2">
      <c r="D1145" s="52"/>
      <c r="E1145" s="85"/>
      <c r="F1145" s="52"/>
      <c r="J1145" s="12"/>
      <c r="K1145" s="12"/>
    </row>
    <row r="1146" spans="4:11" x14ac:dyDescent="0.2">
      <c r="D1146" s="52"/>
      <c r="E1146" s="85"/>
      <c r="F1146" s="52"/>
      <c r="J1146" s="12"/>
      <c r="K1146" s="12"/>
    </row>
    <row r="1147" spans="4:11" x14ac:dyDescent="0.2">
      <c r="D1147" s="52"/>
      <c r="E1147" s="85"/>
      <c r="F1147" s="52"/>
      <c r="J1147" s="12"/>
      <c r="K1147" s="12"/>
    </row>
    <row r="1148" spans="4:11" x14ac:dyDescent="0.2">
      <c r="D1148" s="52"/>
      <c r="E1148" s="85"/>
      <c r="F1148" s="52"/>
      <c r="J1148" s="12"/>
      <c r="K1148" s="12"/>
    </row>
    <row r="1149" spans="4:11" x14ac:dyDescent="0.2">
      <c r="D1149" s="52"/>
      <c r="E1149" s="85"/>
      <c r="F1149" s="52"/>
      <c r="J1149" s="12"/>
      <c r="K1149" s="12"/>
    </row>
    <row r="1150" spans="4:11" x14ac:dyDescent="0.2">
      <c r="D1150" s="52"/>
      <c r="E1150" s="85"/>
      <c r="F1150" s="52"/>
      <c r="J1150" s="12"/>
      <c r="K1150" s="12"/>
    </row>
    <row r="1151" spans="4:11" x14ac:dyDescent="0.2">
      <c r="D1151" s="52"/>
      <c r="E1151" s="85"/>
      <c r="F1151" s="52"/>
      <c r="J1151" s="12"/>
      <c r="K1151" s="12"/>
    </row>
    <row r="1152" spans="4:11" x14ac:dyDescent="0.2">
      <c r="D1152" s="52"/>
      <c r="E1152" s="85"/>
      <c r="F1152" s="52"/>
      <c r="J1152" s="12"/>
      <c r="K1152" s="12"/>
    </row>
    <row r="1153" spans="4:11" x14ac:dyDescent="0.2">
      <c r="D1153" s="52"/>
      <c r="E1153" s="85"/>
      <c r="F1153" s="52"/>
      <c r="J1153" s="12"/>
      <c r="K1153" s="12"/>
    </row>
    <row r="1154" spans="4:11" x14ac:dyDescent="0.2">
      <c r="D1154" s="52"/>
      <c r="E1154" s="85"/>
      <c r="F1154" s="52"/>
      <c r="J1154" s="12"/>
      <c r="K1154" s="12"/>
    </row>
    <row r="1155" spans="4:11" x14ac:dyDescent="0.2">
      <c r="D1155" s="52"/>
      <c r="E1155" s="85"/>
      <c r="F1155" s="52"/>
      <c r="J1155" s="12"/>
      <c r="K1155" s="12"/>
    </row>
    <row r="1156" spans="4:11" x14ac:dyDescent="0.2">
      <c r="D1156" s="52"/>
      <c r="E1156" s="85"/>
      <c r="F1156" s="52"/>
      <c r="J1156" s="12"/>
      <c r="K1156" s="12"/>
    </row>
    <row r="1157" spans="4:11" x14ac:dyDescent="0.2">
      <c r="D1157" s="52"/>
      <c r="E1157" s="85"/>
      <c r="F1157" s="52"/>
      <c r="J1157" s="12"/>
      <c r="K1157" s="12"/>
    </row>
    <row r="1158" spans="4:11" x14ac:dyDescent="0.2">
      <c r="D1158" s="52"/>
      <c r="E1158" s="85"/>
      <c r="F1158" s="52"/>
      <c r="J1158" s="12"/>
      <c r="K1158" s="12"/>
    </row>
    <row r="1159" spans="4:11" x14ac:dyDescent="0.2">
      <c r="D1159" s="52"/>
      <c r="E1159" s="85"/>
      <c r="F1159" s="52"/>
      <c r="J1159" s="12"/>
      <c r="K1159" s="12"/>
    </row>
    <row r="1160" spans="4:11" x14ac:dyDescent="0.2">
      <c r="D1160" s="52"/>
      <c r="E1160" s="85"/>
      <c r="F1160" s="52"/>
      <c r="J1160" s="12"/>
      <c r="K1160" s="12"/>
    </row>
    <row r="1161" spans="4:11" x14ac:dyDescent="0.2">
      <c r="D1161" s="52"/>
      <c r="E1161" s="85"/>
      <c r="F1161" s="52"/>
      <c r="J1161" s="12"/>
      <c r="K1161" s="12"/>
    </row>
    <row r="1162" spans="4:11" x14ac:dyDescent="0.2">
      <c r="D1162" s="52"/>
      <c r="E1162" s="85"/>
      <c r="F1162" s="52"/>
      <c r="J1162" s="12"/>
      <c r="K1162" s="12"/>
    </row>
    <row r="1163" spans="4:11" x14ac:dyDescent="0.2">
      <c r="D1163" s="52"/>
      <c r="E1163" s="85"/>
      <c r="F1163" s="52"/>
      <c r="J1163" s="12"/>
      <c r="K1163" s="12"/>
    </row>
    <row r="1164" spans="4:11" x14ac:dyDescent="0.2">
      <c r="D1164" s="52"/>
      <c r="E1164" s="85"/>
      <c r="F1164" s="52"/>
      <c r="J1164" s="12"/>
      <c r="K1164" s="12"/>
    </row>
    <row r="1165" spans="4:11" x14ac:dyDescent="0.2">
      <c r="D1165" s="52"/>
      <c r="E1165" s="85"/>
      <c r="F1165" s="52"/>
      <c r="J1165" s="12"/>
      <c r="K1165" s="12"/>
    </row>
    <row r="1166" spans="4:11" x14ac:dyDescent="0.2">
      <c r="D1166" s="52"/>
      <c r="E1166" s="85"/>
      <c r="F1166" s="52"/>
      <c r="J1166" s="12"/>
      <c r="K1166" s="12"/>
    </row>
    <row r="1167" spans="4:11" x14ac:dyDescent="0.2">
      <c r="D1167" s="52"/>
      <c r="E1167" s="85"/>
      <c r="F1167" s="52"/>
      <c r="J1167" s="12"/>
      <c r="K1167" s="12"/>
    </row>
    <row r="1168" spans="4:11" x14ac:dyDescent="0.2">
      <c r="D1168" s="52"/>
      <c r="E1168" s="85"/>
      <c r="F1168" s="52"/>
      <c r="J1168" s="12"/>
      <c r="K1168" s="12"/>
    </row>
    <row r="1169" spans="4:11" x14ac:dyDescent="0.2">
      <c r="D1169" s="52"/>
      <c r="E1169" s="85"/>
      <c r="F1169" s="52"/>
      <c r="J1169" s="12"/>
      <c r="K1169" s="12"/>
    </row>
    <row r="1170" spans="4:11" x14ac:dyDescent="0.2">
      <c r="D1170" s="52"/>
      <c r="E1170" s="85"/>
      <c r="F1170" s="52"/>
      <c r="J1170" s="12"/>
      <c r="K1170" s="12"/>
    </row>
    <row r="1171" spans="4:11" x14ac:dyDescent="0.2">
      <c r="D1171" s="52"/>
      <c r="E1171" s="85"/>
      <c r="F1171" s="52"/>
      <c r="J1171" s="12"/>
      <c r="K1171" s="12"/>
    </row>
    <row r="1172" spans="4:11" x14ac:dyDescent="0.2">
      <c r="D1172" s="52"/>
      <c r="E1172" s="85"/>
      <c r="F1172" s="52"/>
      <c r="J1172" s="12"/>
      <c r="K1172" s="12"/>
    </row>
    <row r="1173" spans="4:11" x14ac:dyDescent="0.2">
      <c r="D1173" s="52"/>
      <c r="E1173" s="85"/>
      <c r="F1173" s="52"/>
      <c r="J1173" s="12"/>
      <c r="K1173" s="12"/>
    </row>
    <row r="1174" spans="4:11" x14ac:dyDescent="0.2">
      <c r="D1174" s="52"/>
      <c r="E1174" s="85"/>
      <c r="F1174" s="52"/>
      <c r="J1174" s="12"/>
      <c r="K1174" s="12"/>
    </row>
    <row r="1175" spans="4:11" x14ac:dyDescent="0.2">
      <c r="D1175" s="52"/>
      <c r="E1175" s="85"/>
      <c r="F1175" s="52"/>
      <c r="J1175" s="12"/>
      <c r="K1175" s="12"/>
    </row>
    <row r="1176" spans="4:11" x14ac:dyDescent="0.2">
      <c r="D1176" s="52"/>
      <c r="E1176" s="85"/>
      <c r="F1176" s="52"/>
      <c r="J1176" s="12"/>
      <c r="K1176" s="12"/>
    </row>
    <row r="1177" spans="4:11" x14ac:dyDescent="0.2">
      <c r="D1177" s="52"/>
      <c r="E1177" s="85"/>
      <c r="F1177" s="52"/>
      <c r="J1177" s="12"/>
      <c r="K1177" s="12"/>
    </row>
    <row r="1178" spans="4:11" x14ac:dyDescent="0.2">
      <c r="D1178" s="52"/>
      <c r="E1178" s="85"/>
      <c r="F1178" s="52"/>
      <c r="J1178" s="12"/>
      <c r="K1178" s="12"/>
    </row>
    <row r="1179" spans="4:11" x14ac:dyDescent="0.2">
      <c r="D1179" s="52"/>
      <c r="E1179" s="85"/>
      <c r="F1179" s="52"/>
      <c r="J1179" s="12"/>
      <c r="K1179" s="12"/>
    </row>
    <row r="1180" spans="4:11" x14ac:dyDescent="0.2">
      <c r="D1180" s="52"/>
      <c r="E1180" s="85"/>
      <c r="F1180" s="52"/>
      <c r="J1180" s="12"/>
      <c r="K1180" s="12"/>
    </row>
    <row r="1181" spans="4:11" x14ac:dyDescent="0.2">
      <c r="D1181" s="52"/>
      <c r="E1181" s="85"/>
      <c r="F1181" s="52"/>
      <c r="J1181" s="12"/>
      <c r="K1181" s="12"/>
    </row>
    <row r="1182" spans="4:11" x14ac:dyDescent="0.2">
      <c r="D1182" s="52"/>
      <c r="E1182" s="85"/>
      <c r="F1182" s="52"/>
      <c r="J1182" s="12"/>
      <c r="K1182" s="12"/>
    </row>
    <row r="1183" spans="4:11" x14ac:dyDescent="0.2">
      <c r="D1183" s="52"/>
      <c r="E1183" s="85"/>
      <c r="F1183" s="52"/>
      <c r="J1183" s="12"/>
      <c r="K1183" s="12"/>
    </row>
    <row r="1184" spans="4:11" x14ac:dyDescent="0.2">
      <c r="D1184" s="52"/>
      <c r="E1184" s="85"/>
      <c r="F1184" s="52"/>
      <c r="J1184" s="12"/>
      <c r="K1184" s="12"/>
    </row>
    <row r="1185" spans="4:11" x14ac:dyDescent="0.2">
      <c r="D1185" s="52"/>
      <c r="E1185" s="85"/>
      <c r="F1185" s="52"/>
      <c r="J1185" s="12"/>
      <c r="K1185" s="12"/>
    </row>
    <row r="1186" spans="4:11" x14ac:dyDescent="0.2">
      <c r="D1186" s="52"/>
      <c r="E1186" s="85"/>
      <c r="F1186" s="52"/>
      <c r="J1186" s="12"/>
      <c r="K1186" s="12"/>
    </row>
    <row r="1187" spans="4:11" x14ac:dyDescent="0.2">
      <c r="D1187" s="52"/>
      <c r="E1187" s="85"/>
      <c r="F1187" s="52"/>
      <c r="J1187" s="12"/>
      <c r="K1187" s="12"/>
    </row>
    <row r="1188" spans="4:11" x14ac:dyDescent="0.2">
      <c r="D1188" s="52"/>
      <c r="E1188" s="85"/>
      <c r="F1188" s="52"/>
      <c r="J1188" s="12"/>
      <c r="K1188" s="12"/>
    </row>
    <row r="1189" spans="4:11" x14ac:dyDescent="0.2">
      <c r="D1189" s="52"/>
      <c r="E1189" s="85"/>
      <c r="F1189" s="52"/>
      <c r="J1189" s="12"/>
      <c r="K1189" s="12"/>
    </row>
    <row r="1190" spans="4:11" x14ac:dyDescent="0.2">
      <c r="D1190" s="52"/>
      <c r="E1190" s="85"/>
      <c r="F1190" s="52"/>
      <c r="J1190" s="12"/>
      <c r="K1190" s="12"/>
    </row>
    <row r="1191" spans="4:11" x14ac:dyDescent="0.2">
      <c r="D1191" s="52"/>
      <c r="E1191" s="85"/>
      <c r="F1191" s="52"/>
      <c r="J1191" s="12"/>
      <c r="K1191" s="12"/>
    </row>
    <row r="1192" spans="4:11" x14ac:dyDescent="0.2">
      <c r="D1192" s="52"/>
      <c r="E1192" s="85"/>
      <c r="F1192" s="52"/>
      <c r="J1192" s="12"/>
      <c r="K1192" s="12"/>
    </row>
    <row r="1193" spans="4:11" x14ac:dyDescent="0.2">
      <c r="D1193" s="52"/>
      <c r="E1193" s="85"/>
      <c r="F1193" s="52"/>
      <c r="J1193" s="12"/>
      <c r="K1193" s="12"/>
    </row>
    <row r="1194" spans="4:11" x14ac:dyDescent="0.2">
      <c r="D1194" s="52"/>
      <c r="E1194" s="85"/>
      <c r="F1194" s="52"/>
      <c r="J1194" s="12"/>
      <c r="K1194" s="12"/>
    </row>
    <row r="1195" spans="4:11" x14ac:dyDescent="0.2">
      <c r="D1195" s="52"/>
      <c r="E1195" s="85"/>
      <c r="F1195" s="52"/>
      <c r="J1195" s="12"/>
      <c r="K1195" s="12"/>
    </row>
    <row r="1196" spans="4:11" x14ac:dyDescent="0.2">
      <c r="D1196" s="52"/>
      <c r="E1196" s="85"/>
      <c r="F1196" s="52"/>
      <c r="J1196" s="12"/>
      <c r="K1196" s="12"/>
    </row>
    <row r="1197" spans="4:11" x14ac:dyDescent="0.2">
      <c r="D1197" s="52"/>
      <c r="E1197" s="85"/>
      <c r="F1197" s="52"/>
      <c r="J1197" s="12"/>
      <c r="K1197" s="12"/>
    </row>
    <row r="1198" spans="4:11" x14ac:dyDescent="0.2">
      <c r="D1198" s="52"/>
      <c r="E1198" s="85"/>
      <c r="F1198" s="52"/>
      <c r="J1198" s="12"/>
      <c r="K1198" s="12"/>
    </row>
    <row r="1199" spans="4:11" x14ac:dyDescent="0.2">
      <c r="D1199" s="52"/>
      <c r="E1199" s="85"/>
      <c r="F1199" s="52"/>
      <c r="J1199" s="12"/>
      <c r="K1199" s="12"/>
    </row>
    <row r="1200" spans="4:11" x14ac:dyDescent="0.2">
      <c r="D1200" s="52"/>
      <c r="E1200" s="85"/>
      <c r="F1200" s="52"/>
      <c r="J1200" s="12"/>
      <c r="K1200" s="12"/>
    </row>
    <row r="1201" spans="4:11" x14ac:dyDescent="0.2">
      <c r="D1201" s="52"/>
      <c r="E1201" s="85"/>
      <c r="F1201" s="52"/>
      <c r="J1201" s="12"/>
      <c r="K1201" s="12"/>
    </row>
    <row r="1202" spans="4:11" x14ac:dyDescent="0.2">
      <c r="D1202" s="52"/>
      <c r="E1202" s="85"/>
      <c r="F1202" s="52"/>
      <c r="J1202" s="12"/>
      <c r="K1202" s="12"/>
    </row>
    <row r="1203" spans="4:11" x14ac:dyDescent="0.2">
      <c r="D1203" s="52"/>
      <c r="E1203" s="85"/>
      <c r="F1203" s="52"/>
      <c r="J1203" s="12"/>
      <c r="K1203" s="12"/>
    </row>
    <row r="1204" spans="4:11" x14ac:dyDescent="0.2">
      <c r="D1204" s="52"/>
      <c r="E1204" s="85"/>
      <c r="F1204" s="52"/>
      <c r="J1204" s="12"/>
      <c r="K1204" s="12"/>
    </row>
    <row r="1205" spans="4:11" x14ac:dyDescent="0.2">
      <c r="D1205" s="52"/>
      <c r="E1205" s="85"/>
      <c r="F1205" s="52"/>
      <c r="J1205" s="12"/>
      <c r="K1205" s="12"/>
    </row>
    <row r="1206" spans="4:11" x14ac:dyDescent="0.2">
      <c r="D1206" s="52"/>
      <c r="E1206" s="85"/>
      <c r="F1206" s="52"/>
      <c r="J1206" s="12"/>
      <c r="K1206" s="12"/>
    </row>
    <row r="1207" spans="4:11" x14ac:dyDescent="0.2">
      <c r="D1207" s="52"/>
      <c r="E1207" s="85"/>
      <c r="F1207" s="52"/>
      <c r="J1207" s="12"/>
      <c r="K1207" s="12"/>
    </row>
    <row r="1208" spans="4:11" x14ac:dyDescent="0.2">
      <c r="D1208" s="52"/>
      <c r="E1208" s="85"/>
      <c r="F1208" s="52"/>
      <c r="J1208" s="12"/>
      <c r="K1208" s="12"/>
    </row>
    <row r="1209" spans="4:11" x14ac:dyDescent="0.2">
      <c r="D1209" s="52"/>
      <c r="E1209" s="85"/>
      <c r="F1209" s="52"/>
      <c r="J1209" s="12"/>
      <c r="K1209" s="12"/>
    </row>
    <row r="1210" spans="4:11" x14ac:dyDescent="0.2">
      <c r="D1210" s="52"/>
      <c r="E1210" s="85"/>
      <c r="F1210" s="52"/>
      <c r="J1210" s="12"/>
      <c r="K1210" s="12"/>
    </row>
    <row r="1211" spans="4:11" x14ac:dyDescent="0.2">
      <c r="D1211" s="52"/>
      <c r="E1211" s="85"/>
      <c r="F1211" s="52"/>
      <c r="J1211" s="12"/>
      <c r="K1211" s="12"/>
    </row>
    <row r="1212" spans="4:11" x14ac:dyDescent="0.2">
      <c r="D1212" s="52"/>
      <c r="E1212" s="85"/>
      <c r="F1212" s="52"/>
      <c r="J1212" s="12"/>
      <c r="K1212" s="12"/>
    </row>
    <row r="1213" spans="4:11" x14ac:dyDescent="0.2">
      <c r="D1213" s="52"/>
      <c r="E1213" s="85"/>
      <c r="F1213" s="52"/>
      <c r="J1213" s="12"/>
      <c r="K1213" s="12"/>
    </row>
    <row r="1214" spans="4:11" x14ac:dyDescent="0.2">
      <c r="D1214" s="52"/>
      <c r="E1214" s="85"/>
      <c r="F1214" s="52"/>
      <c r="J1214" s="12"/>
      <c r="K1214" s="12"/>
    </row>
    <row r="1215" spans="4:11" x14ac:dyDescent="0.2">
      <c r="D1215" s="52"/>
      <c r="E1215" s="85"/>
      <c r="F1215" s="52"/>
      <c r="J1215" s="12"/>
      <c r="K1215" s="12"/>
    </row>
    <row r="1216" spans="4:11" x14ac:dyDescent="0.2">
      <c r="D1216" s="52"/>
      <c r="E1216" s="85"/>
      <c r="F1216" s="52"/>
      <c r="J1216" s="12"/>
      <c r="K1216" s="12"/>
    </row>
    <row r="1217" spans="4:11" x14ac:dyDescent="0.2">
      <c r="D1217" s="52"/>
      <c r="E1217" s="85"/>
      <c r="F1217" s="52"/>
      <c r="J1217" s="12"/>
      <c r="K1217" s="12"/>
    </row>
    <row r="1218" spans="4:11" x14ac:dyDescent="0.2">
      <c r="D1218" s="52"/>
      <c r="E1218" s="85"/>
      <c r="F1218" s="52"/>
      <c r="J1218" s="12"/>
      <c r="K1218" s="12"/>
    </row>
    <row r="1219" spans="4:11" x14ac:dyDescent="0.2">
      <c r="D1219" s="52"/>
      <c r="E1219" s="85"/>
      <c r="F1219" s="52"/>
      <c r="J1219" s="12"/>
      <c r="K1219" s="12"/>
    </row>
    <row r="1220" spans="4:11" x14ac:dyDescent="0.2">
      <c r="D1220" s="52"/>
      <c r="E1220" s="85"/>
      <c r="F1220" s="52"/>
      <c r="J1220" s="12"/>
      <c r="K1220" s="12"/>
    </row>
    <row r="1221" spans="4:11" x14ac:dyDescent="0.2">
      <c r="D1221" s="52"/>
      <c r="E1221" s="85"/>
      <c r="F1221" s="52"/>
      <c r="J1221" s="12"/>
      <c r="K1221" s="12"/>
    </row>
    <row r="1222" spans="4:11" x14ac:dyDescent="0.2">
      <c r="D1222" s="52"/>
      <c r="E1222" s="85"/>
      <c r="F1222" s="52"/>
      <c r="J1222" s="12"/>
      <c r="K1222" s="12"/>
    </row>
    <row r="1223" spans="4:11" x14ac:dyDescent="0.2">
      <c r="D1223" s="52"/>
      <c r="E1223" s="85"/>
      <c r="F1223" s="52"/>
      <c r="J1223" s="12"/>
      <c r="K1223" s="12"/>
    </row>
    <row r="1224" spans="4:11" x14ac:dyDescent="0.2">
      <c r="D1224" s="52"/>
      <c r="E1224" s="85"/>
      <c r="F1224" s="52"/>
      <c r="J1224" s="12"/>
      <c r="K1224" s="12"/>
    </row>
    <row r="1225" spans="4:11" x14ac:dyDescent="0.2">
      <c r="D1225" s="52"/>
      <c r="E1225" s="85"/>
      <c r="F1225" s="52"/>
      <c r="J1225" s="12"/>
      <c r="K1225" s="12"/>
    </row>
    <row r="1226" spans="4:11" x14ac:dyDescent="0.2">
      <c r="D1226" s="52"/>
      <c r="E1226" s="85"/>
      <c r="F1226" s="52"/>
      <c r="J1226" s="12"/>
      <c r="K1226" s="12"/>
    </row>
    <row r="1227" spans="4:11" x14ac:dyDescent="0.2">
      <c r="D1227" s="52"/>
      <c r="E1227" s="85"/>
      <c r="F1227" s="52"/>
      <c r="J1227" s="12"/>
      <c r="K1227" s="12"/>
    </row>
    <row r="1228" spans="4:11" x14ac:dyDescent="0.2">
      <c r="D1228" s="52"/>
      <c r="E1228" s="85"/>
      <c r="F1228" s="52"/>
      <c r="J1228" s="12"/>
      <c r="K1228" s="12"/>
    </row>
    <row r="1229" spans="4:11" x14ac:dyDescent="0.2">
      <c r="D1229" s="52"/>
      <c r="E1229" s="85"/>
      <c r="F1229" s="52"/>
      <c r="J1229" s="12"/>
      <c r="K1229" s="12"/>
    </row>
    <row r="1230" spans="4:11" x14ac:dyDescent="0.2">
      <c r="D1230" s="52"/>
      <c r="E1230" s="85"/>
      <c r="F1230" s="52"/>
      <c r="J1230" s="12"/>
      <c r="K1230" s="12"/>
    </row>
    <row r="1231" spans="4:11" x14ac:dyDescent="0.2">
      <c r="D1231" s="52"/>
      <c r="E1231" s="85"/>
      <c r="F1231" s="52"/>
      <c r="J1231" s="12"/>
      <c r="K1231" s="12"/>
    </row>
    <row r="1232" spans="4:11" x14ac:dyDescent="0.2">
      <c r="D1232" s="52"/>
      <c r="E1232" s="85"/>
      <c r="F1232" s="52"/>
      <c r="J1232" s="12"/>
      <c r="K1232" s="12"/>
    </row>
    <row r="1233" spans="4:11" x14ac:dyDescent="0.2">
      <c r="D1233" s="52"/>
      <c r="E1233" s="85"/>
      <c r="F1233" s="52"/>
      <c r="J1233" s="12"/>
      <c r="K1233" s="12"/>
    </row>
    <row r="1234" spans="4:11" x14ac:dyDescent="0.2">
      <c r="D1234" s="52"/>
      <c r="E1234" s="85"/>
      <c r="F1234" s="52"/>
      <c r="J1234" s="12"/>
      <c r="K1234" s="12"/>
    </row>
    <row r="1235" spans="4:11" x14ac:dyDescent="0.2">
      <c r="D1235" s="52"/>
      <c r="E1235" s="85"/>
      <c r="F1235" s="52"/>
      <c r="J1235" s="12"/>
      <c r="K1235" s="12"/>
    </row>
    <row r="1236" spans="4:11" x14ac:dyDescent="0.2">
      <c r="D1236" s="52"/>
      <c r="E1236" s="85"/>
      <c r="F1236" s="52"/>
      <c r="J1236" s="12"/>
      <c r="K1236" s="12"/>
    </row>
    <row r="1237" spans="4:11" x14ac:dyDescent="0.2">
      <c r="D1237" s="52"/>
      <c r="E1237" s="85"/>
      <c r="F1237" s="52"/>
      <c r="J1237" s="12"/>
      <c r="K1237" s="12"/>
    </row>
    <row r="1238" spans="4:11" x14ac:dyDescent="0.2">
      <c r="D1238" s="52"/>
      <c r="E1238" s="85"/>
      <c r="F1238" s="52"/>
      <c r="J1238" s="12"/>
      <c r="K1238" s="12"/>
    </row>
    <row r="1239" spans="4:11" x14ac:dyDescent="0.2">
      <c r="D1239" s="52"/>
      <c r="E1239" s="85"/>
      <c r="F1239" s="52"/>
      <c r="J1239" s="12"/>
      <c r="K1239" s="12"/>
    </row>
    <row r="1240" spans="4:11" x14ac:dyDescent="0.2">
      <c r="D1240" s="52"/>
      <c r="E1240" s="85"/>
      <c r="F1240" s="52"/>
      <c r="J1240" s="12"/>
      <c r="K1240" s="12"/>
    </row>
    <row r="1241" spans="4:11" x14ac:dyDescent="0.2">
      <c r="D1241" s="52"/>
      <c r="E1241" s="85"/>
      <c r="F1241" s="52"/>
      <c r="J1241" s="12"/>
      <c r="K1241" s="12"/>
    </row>
    <row r="1242" spans="4:11" x14ac:dyDescent="0.2">
      <c r="D1242" s="52"/>
      <c r="E1242" s="85"/>
      <c r="F1242" s="52"/>
      <c r="J1242" s="12"/>
      <c r="K1242" s="12"/>
    </row>
    <row r="1243" spans="4:11" x14ac:dyDescent="0.2">
      <c r="D1243" s="52"/>
      <c r="E1243" s="85"/>
      <c r="F1243" s="52"/>
      <c r="J1243" s="12"/>
      <c r="K1243" s="12"/>
    </row>
    <row r="1244" spans="4:11" x14ac:dyDescent="0.2">
      <c r="D1244" s="52"/>
      <c r="E1244" s="85"/>
      <c r="F1244" s="52"/>
      <c r="J1244" s="12"/>
      <c r="K1244" s="12"/>
    </row>
    <row r="1245" spans="4:11" x14ac:dyDescent="0.2">
      <c r="D1245" s="52"/>
      <c r="E1245" s="85"/>
      <c r="F1245" s="52"/>
      <c r="J1245" s="12"/>
      <c r="K1245" s="12"/>
    </row>
    <row r="1046768" spans="11:11" x14ac:dyDescent="0.2">
      <c r="K1046768" s="18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E578F-9CD1-45AC-9F67-26CB9614F167}">
  <dimension ref="A2:N1046782"/>
  <sheetViews>
    <sheetView topLeftCell="C14" zoomScale="110" zoomScaleNormal="110" workbookViewId="0">
      <selection activeCell="M40" sqref="M40"/>
    </sheetView>
  </sheetViews>
  <sheetFormatPr defaultColWidth="8.85546875" defaultRowHeight="12.75" x14ac:dyDescent="0.2"/>
  <cols>
    <col min="1" max="1" width="59.5703125" style="14" bestFit="1" customWidth="1"/>
    <col min="2" max="2" width="17.28515625" style="14" customWidth="1"/>
    <col min="3" max="3" width="30" style="14" customWidth="1"/>
    <col min="4" max="4" width="14.85546875" style="14" customWidth="1"/>
    <col min="5" max="5" width="3.7109375" style="66" customWidth="1"/>
    <col min="6" max="6" width="12.7109375" style="14" customWidth="1"/>
    <col min="7" max="7" width="41.7109375" style="14" customWidth="1"/>
    <col min="8" max="8" width="21.42578125" style="16" customWidth="1"/>
    <col min="9" max="9" width="12" style="67" customWidth="1"/>
    <col min="10" max="10" width="11.85546875" style="68" bestFit="1" customWidth="1"/>
    <col min="11" max="11" width="15" style="18" customWidth="1"/>
    <col min="12" max="12" width="14.28515625" style="14" bestFit="1" customWidth="1"/>
    <col min="13" max="13" width="12.7109375" style="14" bestFit="1" customWidth="1"/>
    <col min="14" max="14" width="11" style="14" customWidth="1"/>
    <col min="15" max="16384" width="8.85546875" style="14"/>
  </cols>
  <sheetData>
    <row r="2" spans="1:14" x14ac:dyDescent="0.2">
      <c r="A2" s="65" t="s">
        <v>212</v>
      </c>
    </row>
    <row r="3" spans="1:14" ht="13.5" thickBot="1" x14ac:dyDescent="0.25"/>
    <row r="4" spans="1:14" ht="13.5" thickTop="1" x14ac:dyDescent="0.2">
      <c r="A4" s="70" t="s">
        <v>6</v>
      </c>
      <c r="B4" s="71" t="s">
        <v>20</v>
      </c>
      <c r="C4" s="72" t="s">
        <v>21</v>
      </c>
      <c r="D4" s="72" t="s">
        <v>22</v>
      </c>
      <c r="E4" s="73" t="s">
        <v>23</v>
      </c>
      <c r="F4" s="74" t="s">
        <v>24</v>
      </c>
      <c r="G4" s="72" t="s">
        <v>25</v>
      </c>
      <c r="H4" s="72" t="s">
        <v>26</v>
      </c>
      <c r="I4" s="75" t="s">
        <v>27</v>
      </c>
      <c r="J4" s="76" t="s">
        <v>28</v>
      </c>
      <c r="K4" s="77" t="s">
        <v>29</v>
      </c>
      <c r="L4" s="72" t="s">
        <v>30</v>
      </c>
      <c r="M4" s="72"/>
      <c r="N4" s="75" t="s">
        <v>27</v>
      </c>
    </row>
    <row r="5" spans="1:14" ht="13.5" thickBot="1" x14ac:dyDescent="0.25">
      <c r="A5" s="78"/>
      <c r="B5" s="79" t="s">
        <v>31</v>
      </c>
      <c r="C5" s="80"/>
      <c r="D5" s="80" t="s">
        <v>32</v>
      </c>
      <c r="E5" s="81"/>
      <c r="F5" s="79" t="s">
        <v>18</v>
      </c>
      <c r="G5" s="80"/>
      <c r="H5" s="80"/>
      <c r="I5" s="82" t="s">
        <v>33</v>
      </c>
      <c r="J5" s="83" t="s">
        <v>18</v>
      </c>
      <c r="K5" s="84" t="s">
        <v>34</v>
      </c>
      <c r="L5" s="80" t="s">
        <v>35</v>
      </c>
      <c r="M5" s="80" t="s">
        <v>36</v>
      </c>
      <c r="N5" s="82"/>
    </row>
    <row r="6" spans="1:14" ht="13.5" thickTop="1" x14ac:dyDescent="0.2">
      <c r="D6" s="52"/>
      <c r="E6" s="85"/>
      <c r="F6" s="52"/>
      <c r="J6" s="12"/>
      <c r="K6" s="12"/>
    </row>
    <row r="7" spans="1:14" ht="12.75" customHeight="1" x14ac:dyDescent="0.2">
      <c r="A7" s="86" t="s">
        <v>37</v>
      </c>
      <c r="B7" s="96" t="s">
        <v>219</v>
      </c>
      <c r="C7" s="11" t="s">
        <v>223</v>
      </c>
      <c r="D7" s="87"/>
      <c r="E7" s="88"/>
      <c r="F7" s="86"/>
      <c r="J7" s="12"/>
      <c r="K7" s="12"/>
    </row>
    <row r="8" spans="1:14" ht="12.75" customHeight="1" x14ac:dyDescent="0.2">
      <c r="A8" s="11" t="s">
        <v>216</v>
      </c>
      <c r="C8" s="11"/>
      <c r="D8" s="101">
        <v>4934000</v>
      </c>
      <c r="E8" s="88">
        <v>24</v>
      </c>
      <c r="F8" s="52"/>
      <c r="G8" s="14" t="s">
        <v>222</v>
      </c>
      <c r="H8" s="15" t="s">
        <v>225</v>
      </c>
      <c r="I8" s="67">
        <v>45583</v>
      </c>
      <c r="J8" s="12" t="s">
        <v>213</v>
      </c>
      <c r="K8" s="12">
        <f>27815.12+103609.51</f>
        <v>131424.63</v>
      </c>
      <c r="M8">
        <v>13981245</v>
      </c>
      <c r="N8" s="132" t="s">
        <v>233</v>
      </c>
    </row>
    <row r="9" spans="1:14" ht="12.75" customHeight="1" x14ac:dyDescent="0.2">
      <c r="A9" s="11" t="s">
        <v>216</v>
      </c>
      <c r="C9" s="11"/>
      <c r="D9" s="101"/>
      <c r="E9" s="88">
        <v>24</v>
      </c>
      <c r="F9" s="52"/>
      <c r="G9" s="14" t="s">
        <v>222</v>
      </c>
      <c r="H9" s="15">
        <v>16429</v>
      </c>
      <c r="I9" s="67">
        <v>45639</v>
      </c>
      <c r="J9" s="12" t="s">
        <v>226</v>
      </c>
      <c r="K9" s="12">
        <v>111260.46</v>
      </c>
      <c r="M9" t="s">
        <v>234</v>
      </c>
      <c r="N9" s="102">
        <v>45639</v>
      </c>
    </row>
    <row r="10" spans="1:14" ht="12.75" customHeight="1" x14ac:dyDescent="0.2">
      <c r="A10" s="11" t="s">
        <v>216</v>
      </c>
      <c r="C10" s="11"/>
      <c r="D10" s="101"/>
      <c r="E10" s="88">
        <v>24</v>
      </c>
      <c r="F10" s="52"/>
      <c r="G10" s="14" t="s">
        <v>222</v>
      </c>
      <c r="H10" s="15">
        <v>12528</v>
      </c>
      <c r="I10" s="67">
        <v>45639</v>
      </c>
      <c r="J10" s="12" t="s">
        <v>226</v>
      </c>
      <c r="K10" s="12">
        <v>92076.31</v>
      </c>
      <c r="M10" t="s">
        <v>234</v>
      </c>
      <c r="N10" s="102">
        <v>45639</v>
      </c>
    </row>
    <row r="11" spans="1:14" ht="12.75" customHeight="1" x14ac:dyDescent="0.2">
      <c r="A11" s="11" t="s">
        <v>216</v>
      </c>
      <c r="C11" s="11"/>
      <c r="D11" s="101"/>
      <c r="E11" s="88">
        <v>24</v>
      </c>
      <c r="F11" s="52"/>
      <c r="G11" s="14" t="s">
        <v>235</v>
      </c>
      <c r="H11" s="13" t="s">
        <v>229</v>
      </c>
      <c r="I11" s="67">
        <v>45639</v>
      </c>
      <c r="J11" s="12" t="s">
        <v>227</v>
      </c>
      <c r="K11" s="12">
        <v>7475</v>
      </c>
      <c r="M11" t="s">
        <v>234</v>
      </c>
      <c r="N11" s="102">
        <v>45639</v>
      </c>
    </row>
    <row r="12" spans="1:14" ht="12.75" customHeight="1" x14ac:dyDescent="0.2">
      <c r="A12" s="11" t="s">
        <v>216</v>
      </c>
      <c r="C12" s="11"/>
      <c r="D12" s="101"/>
      <c r="E12" s="88">
        <v>24</v>
      </c>
      <c r="F12" s="52"/>
      <c r="G12" s="14" t="s">
        <v>235</v>
      </c>
      <c r="H12" s="13" t="s">
        <v>230</v>
      </c>
      <c r="I12" s="67">
        <v>45639</v>
      </c>
      <c r="J12" s="12" t="s">
        <v>227</v>
      </c>
      <c r="K12" s="12">
        <v>15341</v>
      </c>
      <c r="M12" t="s">
        <v>234</v>
      </c>
      <c r="N12" s="102">
        <v>45639</v>
      </c>
    </row>
    <row r="13" spans="1:14" ht="12.75" customHeight="1" x14ac:dyDescent="0.2">
      <c r="A13" s="11" t="s">
        <v>216</v>
      </c>
      <c r="C13" s="11"/>
      <c r="D13" s="101"/>
      <c r="E13" s="88">
        <v>24</v>
      </c>
      <c r="F13" s="52"/>
      <c r="G13" s="14" t="s">
        <v>235</v>
      </c>
      <c r="H13" s="13" t="s">
        <v>231</v>
      </c>
      <c r="I13" s="67">
        <v>45639</v>
      </c>
      <c r="J13" s="12" t="s">
        <v>227</v>
      </c>
      <c r="K13" s="12">
        <v>370177.75</v>
      </c>
      <c r="M13" t="s">
        <v>234</v>
      </c>
      <c r="N13" s="102">
        <v>45639</v>
      </c>
    </row>
    <row r="14" spans="1:14" ht="12.75" customHeight="1" x14ac:dyDescent="0.2">
      <c r="A14" s="11" t="s">
        <v>216</v>
      </c>
      <c r="C14" s="11"/>
      <c r="D14" s="101"/>
      <c r="E14" s="88">
        <v>24</v>
      </c>
      <c r="F14" s="52"/>
      <c r="G14" s="14" t="s">
        <v>235</v>
      </c>
      <c r="H14" s="13" t="s">
        <v>232</v>
      </c>
      <c r="I14" s="67">
        <v>45639</v>
      </c>
      <c r="J14" s="12" t="s">
        <v>227</v>
      </c>
      <c r="K14" s="12">
        <v>31036</v>
      </c>
      <c r="M14" t="s">
        <v>234</v>
      </c>
      <c r="N14" s="102">
        <v>45639</v>
      </c>
    </row>
    <row r="15" spans="1:14" ht="12.75" customHeight="1" x14ac:dyDescent="0.2">
      <c r="A15" s="11" t="s">
        <v>216</v>
      </c>
      <c r="C15" s="11"/>
      <c r="D15" s="101"/>
      <c r="E15" s="88">
        <v>24</v>
      </c>
      <c r="F15" s="52"/>
      <c r="G15" s="14" t="s">
        <v>235</v>
      </c>
      <c r="H15" s="13" t="s">
        <v>236</v>
      </c>
      <c r="I15" s="67">
        <v>45706</v>
      </c>
      <c r="J15" s="12" t="s">
        <v>239</v>
      </c>
      <c r="K15" s="133">
        <v>27125</v>
      </c>
      <c r="L15" s="14" t="s">
        <v>256</v>
      </c>
      <c r="M15" t="s">
        <v>243</v>
      </c>
      <c r="N15" s="102">
        <v>45713</v>
      </c>
    </row>
    <row r="16" spans="1:14" ht="12.75" customHeight="1" x14ac:dyDescent="0.2">
      <c r="A16" s="11" t="s">
        <v>216</v>
      </c>
      <c r="C16" s="11"/>
      <c r="D16" s="101"/>
      <c r="E16" s="88">
        <v>24</v>
      </c>
      <c r="F16" s="52"/>
      <c r="G16" s="14" t="s">
        <v>235</v>
      </c>
      <c r="H16" s="13" t="s">
        <v>237</v>
      </c>
      <c r="I16" s="67">
        <v>45706</v>
      </c>
      <c r="J16" s="12" t="s">
        <v>239</v>
      </c>
      <c r="K16" s="133">
        <v>1033359.25</v>
      </c>
      <c r="L16" s="14" t="s">
        <v>256</v>
      </c>
      <c r="M16" t="s">
        <v>243</v>
      </c>
      <c r="N16" s="102">
        <v>45713</v>
      </c>
    </row>
    <row r="17" spans="1:14" ht="12.75" customHeight="1" x14ac:dyDescent="0.2">
      <c r="A17" s="11" t="s">
        <v>216</v>
      </c>
      <c r="C17" s="11"/>
      <c r="D17" s="101"/>
      <c r="E17" s="88">
        <v>24</v>
      </c>
      <c r="F17" s="52"/>
      <c r="G17" s="14" t="s">
        <v>235</v>
      </c>
      <c r="H17" s="13" t="s">
        <v>238</v>
      </c>
      <c r="I17" s="67">
        <v>45706</v>
      </c>
      <c r="J17" s="12" t="s">
        <v>239</v>
      </c>
      <c r="K17" s="134">
        <v>18645</v>
      </c>
      <c r="L17" s="14" t="s">
        <v>256</v>
      </c>
      <c r="M17" t="s">
        <v>243</v>
      </c>
      <c r="N17" s="102">
        <v>45713</v>
      </c>
    </row>
    <row r="18" spans="1:14" ht="12.75" customHeight="1" x14ac:dyDescent="0.2">
      <c r="A18" s="11" t="s">
        <v>216</v>
      </c>
      <c r="C18" s="11"/>
      <c r="D18" s="101"/>
      <c r="E18" s="88">
        <v>24</v>
      </c>
      <c r="F18" s="52"/>
      <c r="G18" s="14" t="s">
        <v>222</v>
      </c>
      <c r="H18" s="13">
        <v>16679</v>
      </c>
      <c r="I18" s="67">
        <v>45706</v>
      </c>
      <c r="J18" s="12" t="s">
        <v>240</v>
      </c>
      <c r="K18" s="12">
        <v>81970.41</v>
      </c>
      <c r="M18" t="s">
        <v>243</v>
      </c>
      <c r="N18" s="102">
        <v>45713</v>
      </c>
    </row>
    <row r="19" spans="1:14" ht="12.75" customHeight="1" x14ac:dyDescent="0.2">
      <c r="A19" s="11" t="s">
        <v>216</v>
      </c>
      <c r="C19" s="11"/>
      <c r="D19" s="101"/>
      <c r="E19" s="88">
        <v>24</v>
      </c>
      <c r="F19" s="52"/>
      <c r="G19" s="14" t="s">
        <v>222</v>
      </c>
      <c r="H19" s="13">
        <v>16724</v>
      </c>
      <c r="I19" s="67">
        <v>45706</v>
      </c>
      <c r="J19" s="12" t="s">
        <v>240</v>
      </c>
      <c r="K19" s="12">
        <v>30478.52</v>
      </c>
      <c r="M19" t="s">
        <v>243</v>
      </c>
      <c r="N19" s="102">
        <v>45713</v>
      </c>
    </row>
    <row r="20" spans="1:14" ht="12.75" customHeight="1" x14ac:dyDescent="0.2">
      <c r="A20" s="11" t="s">
        <v>216</v>
      </c>
      <c r="C20" s="11"/>
      <c r="D20" s="101"/>
      <c r="E20" s="88">
        <v>24</v>
      </c>
      <c r="F20" s="52"/>
      <c r="G20" s="14" t="s">
        <v>235</v>
      </c>
      <c r="H20" s="13" t="s">
        <v>253</v>
      </c>
      <c r="I20" s="67">
        <v>45728</v>
      </c>
      <c r="J20" s="12" t="s">
        <v>245</v>
      </c>
      <c r="K20" s="134">
        <f>1033359.25+18645+27125+42376.78</f>
        <v>1121506.03</v>
      </c>
      <c r="M20" t="s">
        <v>255</v>
      </c>
      <c r="N20" s="102">
        <v>45732</v>
      </c>
    </row>
    <row r="21" spans="1:14" ht="12.75" customHeight="1" x14ac:dyDescent="0.2">
      <c r="A21" s="11" t="s">
        <v>216</v>
      </c>
      <c r="C21" s="11"/>
      <c r="D21" s="101"/>
      <c r="E21" s="88">
        <v>24</v>
      </c>
      <c r="F21" s="52"/>
      <c r="G21" s="14" t="s">
        <v>249</v>
      </c>
      <c r="H21" s="13" t="s">
        <v>250</v>
      </c>
      <c r="I21" s="67">
        <v>45728</v>
      </c>
      <c r="J21" s="12" t="s">
        <v>246</v>
      </c>
      <c r="K21" s="12">
        <v>5041.2700000000004</v>
      </c>
      <c r="M21" t="s">
        <v>255</v>
      </c>
      <c r="N21" s="102">
        <v>45732</v>
      </c>
    </row>
    <row r="22" spans="1:14" ht="12.75" customHeight="1" x14ac:dyDescent="0.2">
      <c r="A22" s="11" t="s">
        <v>216</v>
      </c>
      <c r="C22" s="11"/>
      <c r="D22" s="101"/>
      <c r="E22" s="88">
        <v>24</v>
      </c>
      <c r="F22" s="52"/>
      <c r="G22" s="14" t="s">
        <v>222</v>
      </c>
      <c r="H22" s="13" t="s">
        <v>251</v>
      </c>
      <c r="I22" s="67">
        <v>45728</v>
      </c>
      <c r="J22" s="12" t="s">
        <v>247</v>
      </c>
      <c r="K22" s="12">
        <f>30478.52+81970.41</f>
        <v>112448.93000000001</v>
      </c>
      <c r="M22" t="s">
        <v>255</v>
      </c>
      <c r="N22" s="102">
        <v>45732</v>
      </c>
    </row>
    <row r="23" spans="1:14" ht="12.75" customHeight="1" x14ac:dyDescent="0.2">
      <c r="A23" s="11" t="s">
        <v>216</v>
      </c>
      <c r="C23" s="11"/>
      <c r="D23" s="101"/>
      <c r="E23" s="88">
        <v>24</v>
      </c>
      <c r="F23" s="52"/>
      <c r="G23" s="14" t="s">
        <v>235</v>
      </c>
      <c r="H23" s="13" t="s">
        <v>254</v>
      </c>
      <c r="I23" s="67">
        <v>45728</v>
      </c>
      <c r="J23" s="12" t="s">
        <v>248</v>
      </c>
      <c r="K23" s="12">
        <f>2310+990</f>
        <v>3300</v>
      </c>
      <c r="M23" t="s">
        <v>255</v>
      </c>
      <c r="N23" s="102">
        <v>45732</v>
      </c>
    </row>
    <row r="24" spans="1:14" ht="12.75" customHeight="1" x14ac:dyDescent="0.2">
      <c r="A24" s="11" t="s">
        <v>216</v>
      </c>
      <c r="C24" s="11"/>
      <c r="D24" s="101"/>
      <c r="E24" s="88">
        <v>24</v>
      </c>
      <c r="F24" s="52"/>
      <c r="G24" s="14" t="s">
        <v>235</v>
      </c>
      <c r="H24" s="13">
        <v>10</v>
      </c>
      <c r="I24" s="67">
        <v>45814</v>
      </c>
      <c r="J24" s="17" t="s">
        <v>262</v>
      </c>
      <c r="K24" s="12">
        <v>37798</v>
      </c>
      <c r="M24" s="136" t="s">
        <v>266</v>
      </c>
      <c r="N24" s="102">
        <v>45825</v>
      </c>
    </row>
    <row r="25" spans="1:14" ht="12.75" customHeight="1" x14ac:dyDescent="0.2">
      <c r="A25" s="11" t="s">
        <v>216</v>
      </c>
      <c r="C25" s="11"/>
      <c r="D25" s="101"/>
      <c r="E25" s="88">
        <v>24</v>
      </c>
      <c r="F25" s="52"/>
      <c r="G25" s="14" t="s">
        <v>235</v>
      </c>
      <c r="H25" s="13">
        <v>9</v>
      </c>
      <c r="I25" s="67">
        <v>45814</v>
      </c>
      <c r="J25" s="17" t="s">
        <v>262</v>
      </c>
      <c r="K25" s="12">
        <v>128184.7</v>
      </c>
      <c r="M25" s="136" t="s">
        <v>266</v>
      </c>
      <c r="N25" s="102">
        <v>45825</v>
      </c>
    </row>
    <row r="26" spans="1:14" ht="12.75" customHeight="1" x14ac:dyDescent="0.2">
      <c r="A26" s="11" t="s">
        <v>216</v>
      </c>
      <c r="C26" s="11"/>
      <c r="D26" s="101"/>
      <c r="E26" s="88">
        <v>24</v>
      </c>
      <c r="F26" s="52"/>
      <c r="G26" s="14" t="s">
        <v>222</v>
      </c>
      <c r="H26" s="13">
        <v>16827</v>
      </c>
      <c r="I26" s="67">
        <v>45814</v>
      </c>
      <c r="J26" s="17" t="s">
        <v>263</v>
      </c>
      <c r="K26" s="12">
        <v>100141.39</v>
      </c>
      <c r="M26" s="136" t="s">
        <v>266</v>
      </c>
      <c r="N26" s="102">
        <v>45825</v>
      </c>
    </row>
    <row r="27" spans="1:14" ht="12.75" customHeight="1" x14ac:dyDescent="0.2">
      <c r="A27" s="11" t="s">
        <v>216</v>
      </c>
      <c r="C27" s="11"/>
      <c r="D27" s="101"/>
      <c r="E27" s="88">
        <v>24</v>
      </c>
      <c r="F27" s="52"/>
      <c r="G27" s="14" t="s">
        <v>222</v>
      </c>
      <c r="H27" s="13">
        <v>16915</v>
      </c>
      <c r="I27" s="67">
        <v>45814</v>
      </c>
      <c r="J27" s="17" t="s">
        <v>263</v>
      </c>
      <c r="K27" s="12">
        <v>82466.570000000007</v>
      </c>
      <c r="M27" s="136" t="s">
        <v>266</v>
      </c>
      <c r="N27" s="102">
        <v>45825</v>
      </c>
    </row>
    <row r="28" spans="1:14" ht="12.75" customHeight="1" x14ac:dyDescent="0.2">
      <c r="A28" s="11" t="s">
        <v>216</v>
      </c>
      <c r="C28" s="11"/>
      <c r="D28" s="101"/>
      <c r="E28" s="88">
        <v>24</v>
      </c>
      <c r="F28" s="52"/>
      <c r="G28" s="14" t="s">
        <v>222</v>
      </c>
      <c r="H28" s="13">
        <v>17079</v>
      </c>
      <c r="I28" s="67">
        <v>45814</v>
      </c>
      <c r="J28" s="17" t="s">
        <v>263</v>
      </c>
      <c r="K28" s="12">
        <v>34178.589999999997</v>
      </c>
      <c r="M28" s="136" t="s">
        <v>266</v>
      </c>
      <c r="N28" s="102">
        <v>45825</v>
      </c>
    </row>
    <row r="29" spans="1:14" ht="12.75" customHeight="1" x14ac:dyDescent="0.2">
      <c r="A29" s="11" t="s">
        <v>216</v>
      </c>
      <c r="C29" s="11"/>
      <c r="D29" s="101"/>
      <c r="E29" s="88">
        <v>24</v>
      </c>
      <c r="F29" s="52"/>
      <c r="G29" s="14" t="s">
        <v>252</v>
      </c>
      <c r="H29" s="13">
        <v>353852</v>
      </c>
      <c r="I29" s="67">
        <v>45814</v>
      </c>
      <c r="J29" s="17" t="s">
        <v>264</v>
      </c>
      <c r="K29" s="12">
        <v>2970</v>
      </c>
      <c r="M29" s="136" t="s">
        <v>266</v>
      </c>
      <c r="N29" s="102">
        <v>45825</v>
      </c>
    </row>
    <row r="30" spans="1:14" ht="12.75" customHeight="1" x14ac:dyDescent="0.2">
      <c r="A30" s="11" t="s">
        <v>216</v>
      </c>
      <c r="C30" s="11"/>
      <c r="D30" s="101"/>
      <c r="E30" s="88">
        <v>24</v>
      </c>
      <c r="F30" s="52"/>
      <c r="G30" s="14" t="s">
        <v>252</v>
      </c>
      <c r="H30" s="13">
        <v>353906</v>
      </c>
      <c r="I30" s="67">
        <v>45814</v>
      </c>
      <c r="J30" s="17" t="s">
        <v>264</v>
      </c>
      <c r="K30" s="12">
        <v>2640</v>
      </c>
      <c r="M30" s="136" t="s">
        <v>266</v>
      </c>
      <c r="N30" s="102">
        <v>45825</v>
      </c>
    </row>
    <row r="31" spans="1:14" ht="12.75" customHeight="1" x14ac:dyDescent="0.2">
      <c r="A31" s="11" t="s">
        <v>216</v>
      </c>
      <c r="C31" s="11"/>
      <c r="D31" s="101"/>
      <c r="E31" s="88">
        <v>24</v>
      </c>
      <c r="F31" s="52"/>
      <c r="G31" s="14" t="s">
        <v>249</v>
      </c>
      <c r="H31" s="13" t="s">
        <v>267</v>
      </c>
      <c r="I31" s="67">
        <v>45824</v>
      </c>
      <c r="J31" s="17" t="s">
        <v>268</v>
      </c>
      <c r="K31" s="12">
        <v>2814.38</v>
      </c>
      <c r="M31" s="136" t="s">
        <v>266</v>
      </c>
      <c r="N31" s="102">
        <v>45825</v>
      </c>
    </row>
    <row r="32" spans="1:14" ht="12.75" customHeight="1" x14ac:dyDescent="0.2">
      <c r="A32" s="11" t="s">
        <v>216</v>
      </c>
      <c r="C32" s="11"/>
      <c r="D32" s="101"/>
      <c r="E32" s="88">
        <v>24</v>
      </c>
      <c r="F32" s="52"/>
      <c r="G32" s="14" t="s">
        <v>235</v>
      </c>
      <c r="H32" s="13">
        <v>11</v>
      </c>
      <c r="I32" s="67">
        <v>45824</v>
      </c>
      <c r="J32" s="17" t="s">
        <v>269</v>
      </c>
      <c r="K32" s="12">
        <f>54568.61+217714.82</f>
        <v>272283.43</v>
      </c>
      <c r="M32" s="136" t="s">
        <v>266</v>
      </c>
      <c r="N32" s="102">
        <v>45825</v>
      </c>
    </row>
    <row r="33" spans="1:14" ht="12.75" customHeight="1" x14ac:dyDescent="0.2">
      <c r="A33" s="11" t="s">
        <v>216</v>
      </c>
      <c r="C33" s="11"/>
      <c r="D33" s="101"/>
      <c r="E33" s="88">
        <v>24</v>
      </c>
      <c r="F33" s="52"/>
      <c r="G33" s="14" t="s">
        <v>272</v>
      </c>
      <c r="H33" s="13" t="s">
        <v>271</v>
      </c>
      <c r="J33" s="12" t="s">
        <v>239</v>
      </c>
      <c r="K33" s="100">
        <f>-K15-K16-K17</f>
        <v>-1079129.25</v>
      </c>
      <c r="M33" s="136" t="s">
        <v>274</v>
      </c>
      <c r="N33" s="102">
        <v>45833</v>
      </c>
    </row>
    <row r="34" spans="1:14" ht="12.75" customHeight="1" x14ac:dyDescent="0.2">
      <c r="D34" s="52"/>
      <c r="E34" s="85"/>
      <c r="F34" s="52"/>
      <c r="J34" s="12"/>
      <c r="K34" s="12"/>
    </row>
    <row r="35" spans="1:14" s="86" customFormat="1" ht="12.75" customHeight="1" thickBot="1" x14ac:dyDescent="0.25">
      <c r="A35" s="89" t="s">
        <v>215</v>
      </c>
      <c r="B35" s="89"/>
      <c r="C35" s="89"/>
      <c r="D35" s="90">
        <f>SUM(D7:D34)</f>
        <v>4934000</v>
      </c>
      <c r="E35" s="91"/>
      <c r="F35" s="90"/>
      <c r="G35" s="89"/>
      <c r="H35" s="92"/>
      <c r="I35" s="93"/>
      <c r="J35" s="94"/>
      <c r="K35" s="94">
        <f>SUM(K7:K34)</f>
        <v>2777013.37</v>
      </c>
      <c r="L35" s="95">
        <f>+D35-K35</f>
        <v>2156986.63</v>
      </c>
    </row>
    <row r="36" spans="1:14" ht="13.5" thickTop="1" x14ac:dyDescent="0.2">
      <c r="D36" s="52"/>
      <c r="E36" s="85"/>
      <c r="F36" s="52"/>
      <c r="J36" s="12"/>
      <c r="K36" s="12"/>
    </row>
    <row r="37" spans="1:14" x14ac:dyDescent="0.2">
      <c r="D37" s="52"/>
      <c r="E37" s="85"/>
      <c r="F37" s="52"/>
      <c r="J37" s="12"/>
      <c r="K37" s="12"/>
    </row>
    <row r="38" spans="1:14" x14ac:dyDescent="0.2">
      <c r="D38" s="52"/>
      <c r="E38" s="85"/>
      <c r="F38" s="52"/>
      <c r="J38" s="12"/>
      <c r="K38" s="12"/>
    </row>
    <row r="39" spans="1:14" x14ac:dyDescent="0.2">
      <c r="D39" s="52"/>
      <c r="E39" s="85"/>
      <c r="F39" s="52"/>
      <c r="J39" s="12"/>
      <c r="K39" s="12"/>
    </row>
    <row r="40" spans="1:14" x14ac:dyDescent="0.2">
      <c r="D40" s="52"/>
      <c r="E40" s="85"/>
      <c r="F40" s="52"/>
      <c r="J40" s="12"/>
      <c r="K40" s="12"/>
    </row>
    <row r="41" spans="1:14" x14ac:dyDescent="0.2">
      <c r="D41" s="52"/>
      <c r="E41" s="85"/>
      <c r="F41" s="52"/>
      <c r="J41" s="12"/>
      <c r="K41" s="12"/>
    </row>
    <row r="42" spans="1:14" x14ac:dyDescent="0.2">
      <c r="D42" s="52"/>
      <c r="E42" s="85"/>
      <c r="F42" s="52"/>
      <c r="J42" s="12"/>
      <c r="K42" s="12"/>
    </row>
    <row r="43" spans="1:14" x14ac:dyDescent="0.2">
      <c r="D43" s="52"/>
      <c r="E43" s="85"/>
      <c r="F43" s="52"/>
      <c r="J43" s="12"/>
      <c r="K43" s="12"/>
    </row>
    <row r="44" spans="1:14" x14ac:dyDescent="0.2">
      <c r="D44" s="52"/>
      <c r="E44" s="85"/>
      <c r="F44" s="52"/>
      <c r="J44" s="12"/>
      <c r="K44" s="12"/>
    </row>
    <row r="45" spans="1:14" x14ac:dyDescent="0.2">
      <c r="D45" s="52"/>
      <c r="E45" s="85"/>
      <c r="F45" s="52"/>
      <c r="J45" s="12"/>
      <c r="K45" s="12"/>
    </row>
    <row r="46" spans="1:14" x14ac:dyDescent="0.2">
      <c r="D46" s="52"/>
      <c r="E46" s="85"/>
      <c r="F46" s="52"/>
      <c r="J46" s="12"/>
      <c r="K46" s="12"/>
    </row>
    <row r="47" spans="1:14" x14ac:dyDescent="0.2">
      <c r="D47" s="52"/>
      <c r="E47" s="85"/>
      <c r="F47" s="52"/>
      <c r="J47" s="12"/>
      <c r="K47" s="12"/>
    </row>
    <row r="48" spans="1:14" x14ac:dyDescent="0.2">
      <c r="D48" s="52"/>
      <c r="E48" s="85"/>
      <c r="F48" s="52"/>
      <c r="J48" s="12"/>
      <c r="K48" s="12"/>
    </row>
    <row r="49" spans="4:11" x14ac:dyDescent="0.2">
      <c r="D49" s="52"/>
      <c r="E49" s="85"/>
      <c r="F49" s="52"/>
      <c r="J49" s="12"/>
      <c r="K49" s="12"/>
    </row>
    <row r="50" spans="4:11" x14ac:dyDescent="0.2">
      <c r="D50" s="52"/>
      <c r="E50" s="85"/>
      <c r="F50" s="52"/>
      <c r="J50" s="12"/>
      <c r="K50" s="12"/>
    </row>
    <row r="51" spans="4:11" x14ac:dyDescent="0.2">
      <c r="D51" s="52"/>
      <c r="E51" s="85"/>
      <c r="F51" s="52"/>
      <c r="J51" s="12"/>
      <c r="K51" s="12"/>
    </row>
    <row r="52" spans="4:11" x14ac:dyDescent="0.2">
      <c r="D52" s="52"/>
      <c r="E52" s="85"/>
      <c r="F52" s="52"/>
      <c r="J52" s="12"/>
      <c r="K52" s="12"/>
    </row>
    <row r="53" spans="4:11" x14ac:dyDescent="0.2">
      <c r="D53" s="52"/>
      <c r="E53" s="85"/>
      <c r="F53" s="52"/>
      <c r="J53" s="12"/>
      <c r="K53" s="12"/>
    </row>
    <row r="54" spans="4:11" x14ac:dyDescent="0.2">
      <c r="D54" s="52"/>
      <c r="E54" s="85"/>
      <c r="F54" s="52"/>
      <c r="J54" s="12"/>
      <c r="K54" s="12"/>
    </row>
    <row r="55" spans="4:11" x14ac:dyDescent="0.2">
      <c r="D55" s="52"/>
      <c r="E55" s="85"/>
      <c r="F55" s="52"/>
      <c r="J55" s="12"/>
      <c r="K55" s="12"/>
    </row>
    <row r="56" spans="4:11" x14ac:dyDescent="0.2">
      <c r="D56" s="52"/>
      <c r="E56" s="85"/>
      <c r="F56" s="52"/>
      <c r="J56" s="12"/>
      <c r="K56" s="12"/>
    </row>
    <row r="57" spans="4:11" x14ac:dyDescent="0.2">
      <c r="D57" s="52"/>
      <c r="E57" s="85"/>
      <c r="F57" s="52"/>
      <c r="J57" s="12"/>
      <c r="K57" s="12"/>
    </row>
    <row r="58" spans="4:11" x14ac:dyDescent="0.2">
      <c r="D58" s="52"/>
      <c r="E58" s="85"/>
      <c r="F58" s="52"/>
      <c r="J58" s="12"/>
      <c r="K58" s="12"/>
    </row>
    <row r="59" spans="4:11" x14ac:dyDescent="0.2">
      <c r="D59" s="52"/>
      <c r="E59" s="85"/>
      <c r="F59" s="52"/>
      <c r="J59" s="12"/>
      <c r="K59" s="12"/>
    </row>
    <row r="60" spans="4:11" x14ac:dyDescent="0.2">
      <c r="D60" s="52"/>
      <c r="E60" s="85"/>
      <c r="F60" s="52"/>
      <c r="J60" s="12"/>
      <c r="K60" s="12"/>
    </row>
    <row r="61" spans="4:11" x14ac:dyDescent="0.2">
      <c r="D61" s="52"/>
      <c r="E61" s="85"/>
      <c r="F61" s="52"/>
      <c r="J61" s="12"/>
      <c r="K61" s="12"/>
    </row>
    <row r="62" spans="4:11" x14ac:dyDescent="0.2">
      <c r="D62" s="52"/>
      <c r="E62" s="85"/>
      <c r="F62" s="52"/>
      <c r="J62" s="12"/>
      <c r="K62" s="12"/>
    </row>
    <row r="63" spans="4:11" x14ac:dyDescent="0.2">
      <c r="D63" s="52"/>
      <c r="E63" s="85"/>
      <c r="F63" s="52"/>
      <c r="J63" s="12"/>
      <c r="K63" s="12"/>
    </row>
    <row r="64" spans="4:11" x14ac:dyDescent="0.2">
      <c r="D64" s="52"/>
      <c r="E64" s="85"/>
      <c r="F64" s="52"/>
      <c r="J64" s="12"/>
      <c r="K64" s="12"/>
    </row>
    <row r="65" spans="4:11" x14ac:dyDescent="0.2">
      <c r="D65" s="52"/>
      <c r="E65" s="85"/>
      <c r="F65" s="52"/>
      <c r="J65" s="12"/>
      <c r="K65" s="12"/>
    </row>
    <row r="66" spans="4:11" x14ac:dyDescent="0.2">
      <c r="D66" s="52"/>
      <c r="E66" s="85"/>
      <c r="F66" s="52"/>
      <c r="J66" s="12"/>
      <c r="K66" s="12"/>
    </row>
    <row r="67" spans="4:11" x14ac:dyDescent="0.2">
      <c r="D67" s="52"/>
      <c r="E67" s="85"/>
      <c r="F67" s="52"/>
      <c r="J67" s="12"/>
      <c r="K67" s="12"/>
    </row>
    <row r="68" spans="4:11" x14ac:dyDescent="0.2">
      <c r="D68" s="52"/>
      <c r="E68" s="85"/>
      <c r="F68" s="52"/>
      <c r="J68" s="12"/>
      <c r="K68" s="12"/>
    </row>
    <row r="69" spans="4:11" x14ac:dyDescent="0.2">
      <c r="D69" s="52"/>
      <c r="E69" s="85"/>
      <c r="F69" s="52"/>
      <c r="J69" s="12"/>
      <c r="K69" s="12"/>
    </row>
    <row r="70" spans="4:11" x14ac:dyDescent="0.2">
      <c r="D70" s="52"/>
      <c r="E70" s="85"/>
      <c r="F70" s="52"/>
      <c r="J70" s="12"/>
      <c r="K70" s="12"/>
    </row>
    <row r="71" spans="4:11" x14ac:dyDescent="0.2">
      <c r="D71" s="52"/>
      <c r="E71" s="85"/>
      <c r="F71" s="52"/>
      <c r="J71" s="12"/>
      <c r="K71" s="12"/>
    </row>
    <row r="72" spans="4:11" x14ac:dyDescent="0.2">
      <c r="D72" s="52"/>
      <c r="E72" s="85"/>
      <c r="F72" s="52"/>
      <c r="J72" s="12"/>
      <c r="K72" s="12"/>
    </row>
    <row r="73" spans="4:11" x14ac:dyDescent="0.2">
      <c r="D73" s="52"/>
      <c r="E73" s="85"/>
      <c r="F73" s="52"/>
      <c r="J73" s="12"/>
      <c r="K73" s="12"/>
    </row>
    <row r="74" spans="4:11" x14ac:dyDescent="0.2">
      <c r="D74" s="52"/>
      <c r="E74" s="85"/>
      <c r="F74" s="52"/>
      <c r="J74" s="12"/>
      <c r="K74" s="12"/>
    </row>
    <row r="75" spans="4:11" x14ac:dyDescent="0.2">
      <c r="D75" s="52"/>
      <c r="E75" s="85"/>
      <c r="F75" s="52"/>
      <c r="J75" s="12"/>
      <c r="K75" s="12"/>
    </row>
    <row r="76" spans="4:11" x14ac:dyDescent="0.2">
      <c r="D76" s="52"/>
      <c r="E76" s="85"/>
      <c r="F76" s="52"/>
      <c r="J76" s="12"/>
      <c r="K76" s="12"/>
    </row>
    <row r="77" spans="4:11" x14ac:dyDescent="0.2">
      <c r="D77" s="52"/>
      <c r="E77" s="85"/>
      <c r="F77" s="52"/>
      <c r="J77" s="12"/>
      <c r="K77" s="12"/>
    </row>
    <row r="78" spans="4:11" x14ac:dyDescent="0.2">
      <c r="D78" s="52"/>
      <c r="E78" s="85"/>
      <c r="F78" s="52"/>
      <c r="J78" s="12"/>
      <c r="K78" s="12"/>
    </row>
    <row r="79" spans="4:11" x14ac:dyDescent="0.2">
      <c r="D79" s="52"/>
      <c r="E79" s="85"/>
      <c r="F79" s="52"/>
      <c r="J79" s="12"/>
      <c r="K79" s="12"/>
    </row>
    <row r="80" spans="4:11" x14ac:dyDescent="0.2">
      <c r="D80" s="52"/>
      <c r="E80" s="85"/>
      <c r="F80" s="52"/>
      <c r="J80" s="12"/>
      <c r="K80" s="12"/>
    </row>
    <row r="81" spans="4:11" x14ac:dyDescent="0.2">
      <c r="D81" s="52"/>
      <c r="E81" s="85"/>
      <c r="F81" s="52"/>
      <c r="J81" s="12"/>
      <c r="K81" s="12"/>
    </row>
    <row r="82" spans="4:11" x14ac:dyDescent="0.2">
      <c r="D82" s="52"/>
      <c r="E82" s="85"/>
      <c r="F82" s="52"/>
      <c r="J82" s="12"/>
      <c r="K82" s="12"/>
    </row>
    <row r="83" spans="4:11" x14ac:dyDescent="0.2">
      <c r="D83" s="52"/>
      <c r="E83" s="85"/>
      <c r="F83" s="52"/>
      <c r="J83" s="12"/>
      <c r="K83" s="12"/>
    </row>
    <row r="84" spans="4:11" x14ac:dyDescent="0.2">
      <c r="D84" s="52"/>
      <c r="E84" s="85"/>
      <c r="F84" s="52"/>
      <c r="J84" s="12"/>
      <c r="K84" s="12"/>
    </row>
    <row r="85" spans="4:11" x14ac:dyDescent="0.2">
      <c r="D85" s="52"/>
      <c r="E85" s="85"/>
      <c r="F85" s="52"/>
      <c r="J85" s="12"/>
      <c r="K85" s="12"/>
    </row>
    <row r="86" spans="4:11" x14ac:dyDescent="0.2">
      <c r="D86" s="52"/>
      <c r="E86" s="85"/>
      <c r="F86" s="52"/>
      <c r="J86" s="12"/>
      <c r="K86" s="12"/>
    </row>
    <row r="87" spans="4:11" x14ac:dyDescent="0.2">
      <c r="D87" s="52"/>
      <c r="E87" s="85"/>
      <c r="F87" s="52"/>
      <c r="J87" s="12"/>
      <c r="K87" s="12"/>
    </row>
    <row r="88" spans="4:11" x14ac:dyDescent="0.2">
      <c r="D88" s="52"/>
      <c r="E88" s="85"/>
      <c r="F88" s="52"/>
      <c r="J88" s="12"/>
      <c r="K88" s="12"/>
    </row>
    <row r="89" spans="4:11" x14ac:dyDescent="0.2">
      <c r="D89" s="52"/>
      <c r="E89" s="85"/>
      <c r="F89" s="52"/>
      <c r="J89" s="12"/>
      <c r="K89" s="12"/>
    </row>
    <row r="90" spans="4:11" x14ac:dyDescent="0.2">
      <c r="D90" s="52"/>
      <c r="E90" s="85"/>
      <c r="F90" s="52"/>
      <c r="J90" s="12"/>
      <c r="K90" s="12"/>
    </row>
    <row r="91" spans="4:11" x14ac:dyDescent="0.2">
      <c r="D91" s="52"/>
      <c r="E91" s="85"/>
      <c r="F91" s="52"/>
      <c r="J91" s="12"/>
      <c r="K91" s="12"/>
    </row>
    <row r="92" spans="4:11" x14ac:dyDescent="0.2">
      <c r="D92" s="52"/>
      <c r="E92" s="85"/>
      <c r="F92" s="52"/>
      <c r="J92" s="12"/>
      <c r="K92" s="12"/>
    </row>
    <row r="93" spans="4:11" x14ac:dyDescent="0.2">
      <c r="D93" s="52"/>
      <c r="E93" s="85"/>
      <c r="F93" s="52"/>
      <c r="J93" s="12"/>
      <c r="K93" s="12"/>
    </row>
    <row r="94" spans="4:11" x14ac:dyDescent="0.2">
      <c r="D94" s="52"/>
      <c r="E94" s="85"/>
      <c r="F94" s="52"/>
      <c r="J94" s="12"/>
      <c r="K94" s="12"/>
    </row>
    <row r="95" spans="4:11" x14ac:dyDescent="0.2">
      <c r="D95" s="52"/>
      <c r="E95" s="85"/>
      <c r="F95" s="52"/>
      <c r="J95" s="12"/>
      <c r="K95" s="12"/>
    </row>
    <row r="96" spans="4:11" x14ac:dyDescent="0.2">
      <c r="D96" s="52"/>
      <c r="E96" s="85"/>
      <c r="F96" s="52"/>
      <c r="J96" s="12"/>
      <c r="K96" s="12"/>
    </row>
    <row r="97" spans="4:11" x14ac:dyDescent="0.2">
      <c r="D97" s="52"/>
      <c r="E97" s="85"/>
      <c r="F97" s="52"/>
      <c r="J97" s="12"/>
      <c r="K97" s="12"/>
    </row>
    <row r="98" spans="4:11" x14ac:dyDescent="0.2">
      <c r="D98" s="52"/>
      <c r="E98" s="85"/>
      <c r="F98" s="52"/>
      <c r="J98" s="12"/>
      <c r="K98" s="12"/>
    </row>
    <row r="99" spans="4:11" x14ac:dyDescent="0.2">
      <c r="D99" s="52"/>
      <c r="E99" s="85"/>
      <c r="F99" s="52"/>
      <c r="J99" s="12"/>
      <c r="K99" s="12"/>
    </row>
    <row r="100" spans="4:11" x14ac:dyDescent="0.2">
      <c r="D100" s="52"/>
      <c r="E100" s="85"/>
      <c r="F100" s="52"/>
      <c r="J100" s="12"/>
      <c r="K100" s="12"/>
    </row>
    <row r="101" spans="4:11" x14ac:dyDescent="0.2">
      <c r="D101" s="52"/>
      <c r="E101" s="85"/>
      <c r="F101" s="52"/>
      <c r="J101" s="12"/>
      <c r="K101" s="12"/>
    </row>
    <row r="102" spans="4:11" x14ac:dyDescent="0.2">
      <c r="D102" s="52"/>
      <c r="E102" s="85"/>
      <c r="F102" s="52"/>
      <c r="J102" s="12"/>
      <c r="K102" s="12"/>
    </row>
    <row r="103" spans="4:11" x14ac:dyDescent="0.2">
      <c r="D103" s="52"/>
      <c r="E103" s="85"/>
      <c r="F103" s="52"/>
      <c r="J103" s="12"/>
      <c r="K103" s="12"/>
    </row>
    <row r="104" spans="4:11" x14ac:dyDescent="0.2">
      <c r="D104" s="52"/>
      <c r="E104" s="85"/>
      <c r="F104" s="52"/>
      <c r="J104" s="12"/>
      <c r="K104" s="12"/>
    </row>
    <row r="105" spans="4:11" x14ac:dyDescent="0.2">
      <c r="D105" s="52"/>
      <c r="E105" s="85"/>
      <c r="F105" s="52"/>
      <c r="J105" s="12"/>
      <c r="K105" s="12"/>
    </row>
    <row r="106" spans="4:11" x14ac:dyDescent="0.2">
      <c r="D106" s="52"/>
      <c r="E106" s="85"/>
      <c r="F106" s="52"/>
      <c r="J106" s="12"/>
      <c r="K106" s="12"/>
    </row>
    <row r="107" spans="4:11" x14ac:dyDescent="0.2">
      <c r="D107" s="52"/>
      <c r="E107" s="85"/>
      <c r="F107" s="52"/>
      <c r="J107" s="12"/>
      <c r="K107" s="12"/>
    </row>
    <row r="108" spans="4:11" x14ac:dyDescent="0.2">
      <c r="D108" s="52"/>
      <c r="E108" s="85"/>
      <c r="F108" s="52"/>
      <c r="J108" s="12"/>
      <c r="K108" s="12"/>
    </row>
    <row r="109" spans="4:11" x14ac:dyDescent="0.2">
      <c r="D109" s="52"/>
      <c r="E109" s="85"/>
      <c r="F109" s="52"/>
      <c r="J109" s="12"/>
      <c r="K109" s="12"/>
    </row>
    <row r="110" spans="4:11" x14ac:dyDescent="0.2">
      <c r="D110" s="52"/>
      <c r="E110" s="85"/>
      <c r="F110" s="52"/>
      <c r="J110" s="12"/>
      <c r="K110" s="12"/>
    </row>
    <row r="111" spans="4:11" x14ac:dyDescent="0.2">
      <c r="D111" s="52"/>
      <c r="E111" s="85"/>
      <c r="F111" s="52"/>
      <c r="J111" s="12"/>
      <c r="K111" s="12"/>
    </row>
    <row r="112" spans="4:11" x14ac:dyDescent="0.2">
      <c r="D112" s="52"/>
      <c r="E112" s="85"/>
      <c r="F112" s="52"/>
      <c r="J112" s="12"/>
      <c r="K112" s="12"/>
    </row>
    <row r="113" spans="4:11" x14ac:dyDescent="0.2">
      <c r="D113" s="52"/>
      <c r="E113" s="85"/>
      <c r="F113" s="52"/>
      <c r="J113" s="12"/>
      <c r="K113" s="12"/>
    </row>
    <row r="114" spans="4:11" x14ac:dyDescent="0.2">
      <c r="D114" s="52"/>
      <c r="E114" s="85"/>
      <c r="F114" s="52"/>
      <c r="J114" s="12"/>
      <c r="K114" s="12"/>
    </row>
    <row r="115" spans="4:11" x14ac:dyDescent="0.2">
      <c r="D115" s="52"/>
      <c r="E115" s="85"/>
      <c r="F115" s="52"/>
      <c r="J115" s="12"/>
      <c r="K115" s="12"/>
    </row>
    <row r="116" spans="4:11" x14ac:dyDescent="0.2">
      <c r="D116" s="52"/>
      <c r="E116" s="85"/>
      <c r="F116" s="52"/>
      <c r="J116" s="12"/>
      <c r="K116" s="12"/>
    </row>
    <row r="117" spans="4:11" x14ac:dyDescent="0.2">
      <c r="D117" s="52"/>
      <c r="E117" s="85"/>
      <c r="F117" s="52"/>
      <c r="J117" s="12"/>
      <c r="K117" s="12"/>
    </row>
    <row r="118" spans="4:11" x14ac:dyDescent="0.2">
      <c r="D118" s="52"/>
      <c r="E118" s="85"/>
      <c r="F118" s="52"/>
      <c r="J118" s="12"/>
      <c r="K118" s="12"/>
    </row>
    <row r="119" spans="4:11" x14ac:dyDescent="0.2">
      <c r="D119" s="52"/>
      <c r="E119" s="85"/>
      <c r="F119" s="52"/>
      <c r="J119" s="12"/>
      <c r="K119" s="12"/>
    </row>
    <row r="120" spans="4:11" x14ac:dyDescent="0.2">
      <c r="D120" s="52"/>
      <c r="E120" s="85"/>
      <c r="F120" s="52"/>
      <c r="J120" s="12"/>
      <c r="K120" s="12"/>
    </row>
    <row r="121" spans="4:11" x14ac:dyDescent="0.2">
      <c r="D121" s="52"/>
      <c r="E121" s="85"/>
      <c r="F121" s="52"/>
      <c r="J121" s="12"/>
      <c r="K121" s="12"/>
    </row>
    <row r="122" spans="4:11" x14ac:dyDescent="0.2">
      <c r="D122" s="52"/>
      <c r="E122" s="85"/>
      <c r="F122" s="52"/>
      <c r="J122" s="12"/>
      <c r="K122" s="12"/>
    </row>
    <row r="123" spans="4:11" x14ac:dyDescent="0.2">
      <c r="D123" s="52"/>
      <c r="E123" s="85"/>
      <c r="F123" s="52"/>
      <c r="J123" s="12"/>
      <c r="K123" s="12"/>
    </row>
    <row r="124" spans="4:11" x14ac:dyDescent="0.2">
      <c r="D124" s="52"/>
      <c r="E124" s="85"/>
      <c r="F124" s="52"/>
      <c r="J124" s="12"/>
      <c r="K124" s="12"/>
    </row>
    <row r="125" spans="4:11" x14ac:dyDescent="0.2">
      <c r="D125" s="52"/>
      <c r="E125" s="85"/>
      <c r="F125" s="52"/>
      <c r="J125" s="12"/>
      <c r="K125" s="12"/>
    </row>
    <row r="126" spans="4:11" x14ac:dyDescent="0.2">
      <c r="D126" s="52"/>
      <c r="E126" s="85"/>
      <c r="F126" s="52"/>
      <c r="J126" s="12"/>
      <c r="K126" s="12"/>
    </row>
    <row r="127" spans="4:11" x14ac:dyDescent="0.2">
      <c r="D127" s="52"/>
      <c r="E127" s="85"/>
      <c r="F127" s="52"/>
      <c r="J127" s="12"/>
      <c r="K127" s="12"/>
    </row>
    <row r="128" spans="4:11" x14ac:dyDescent="0.2">
      <c r="D128" s="52"/>
      <c r="E128" s="85"/>
      <c r="F128" s="52"/>
      <c r="J128" s="12"/>
      <c r="K128" s="12"/>
    </row>
    <row r="129" spans="4:11" x14ac:dyDescent="0.2">
      <c r="D129" s="52"/>
      <c r="E129" s="85"/>
      <c r="F129" s="52"/>
      <c r="J129" s="12"/>
      <c r="K129" s="12"/>
    </row>
    <row r="130" spans="4:11" x14ac:dyDescent="0.2">
      <c r="D130" s="52"/>
      <c r="E130" s="85"/>
      <c r="F130" s="52"/>
      <c r="J130" s="12"/>
      <c r="K130" s="12"/>
    </row>
    <row r="131" spans="4:11" x14ac:dyDescent="0.2">
      <c r="D131" s="52"/>
      <c r="E131" s="85"/>
      <c r="F131" s="52"/>
      <c r="J131" s="12"/>
      <c r="K131" s="12"/>
    </row>
    <row r="132" spans="4:11" x14ac:dyDescent="0.2">
      <c r="D132" s="52"/>
      <c r="E132" s="85"/>
      <c r="F132" s="52"/>
      <c r="J132" s="12"/>
      <c r="K132" s="12"/>
    </row>
    <row r="133" spans="4:11" x14ac:dyDescent="0.2">
      <c r="D133" s="52"/>
      <c r="E133" s="85"/>
      <c r="F133" s="52"/>
      <c r="J133" s="12"/>
      <c r="K133" s="12"/>
    </row>
    <row r="134" spans="4:11" x14ac:dyDescent="0.2">
      <c r="D134" s="52"/>
      <c r="E134" s="85"/>
      <c r="F134" s="52"/>
      <c r="J134" s="12"/>
      <c r="K134" s="12"/>
    </row>
    <row r="135" spans="4:11" x14ac:dyDescent="0.2">
      <c r="D135" s="52"/>
      <c r="E135" s="85"/>
      <c r="F135" s="52"/>
      <c r="J135" s="12"/>
      <c r="K135" s="12"/>
    </row>
    <row r="136" spans="4:11" x14ac:dyDescent="0.2">
      <c r="D136" s="52"/>
      <c r="E136" s="85"/>
      <c r="F136" s="52"/>
      <c r="J136" s="12"/>
      <c r="K136" s="12"/>
    </row>
    <row r="137" spans="4:11" x14ac:dyDescent="0.2">
      <c r="D137" s="52"/>
      <c r="E137" s="85"/>
      <c r="F137" s="52"/>
      <c r="J137" s="12"/>
      <c r="K137" s="12"/>
    </row>
    <row r="138" spans="4:11" x14ac:dyDescent="0.2">
      <c r="D138" s="52"/>
      <c r="E138" s="85"/>
      <c r="F138" s="52"/>
      <c r="J138" s="12"/>
      <c r="K138" s="12"/>
    </row>
    <row r="139" spans="4:11" x14ac:dyDescent="0.2">
      <c r="D139" s="52"/>
      <c r="E139" s="85"/>
      <c r="F139" s="52"/>
      <c r="J139" s="12"/>
      <c r="K139" s="12"/>
    </row>
    <row r="140" spans="4:11" x14ac:dyDescent="0.2">
      <c r="D140" s="52"/>
      <c r="E140" s="85"/>
      <c r="F140" s="52"/>
      <c r="J140" s="12"/>
      <c r="K140" s="12"/>
    </row>
    <row r="141" spans="4:11" x14ac:dyDescent="0.2">
      <c r="D141" s="52"/>
      <c r="E141" s="85"/>
      <c r="F141" s="52"/>
      <c r="J141" s="12"/>
      <c r="K141" s="12"/>
    </row>
    <row r="142" spans="4:11" x14ac:dyDescent="0.2">
      <c r="D142" s="52"/>
      <c r="E142" s="85"/>
      <c r="F142" s="52"/>
      <c r="J142" s="12"/>
      <c r="K142" s="12"/>
    </row>
    <row r="143" spans="4:11" x14ac:dyDescent="0.2">
      <c r="D143" s="52"/>
      <c r="E143" s="85"/>
      <c r="F143" s="52"/>
      <c r="J143" s="12"/>
      <c r="K143" s="12"/>
    </row>
    <row r="144" spans="4:11" x14ac:dyDescent="0.2">
      <c r="D144" s="52"/>
      <c r="E144" s="85"/>
      <c r="F144" s="52"/>
      <c r="J144" s="12"/>
      <c r="K144" s="12"/>
    </row>
    <row r="145" spans="4:11" x14ac:dyDescent="0.2">
      <c r="D145" s="52"/>
      <c r="E145" s="85"/>
      <c r="F145" s="52"/>
      <c r="J145" s="12"/>
      <c r="K145" s="12"/>
    </row>
    <row r="146" spans="4:11" x14ac:dyDescent="0.2">
      <c r="D146" s="52"/>
      <c r="E146" s="85"/>
      <c r="F146" s="52"/>
      <c r="J146" s="12"/>
      <c r="K146" s="12"/>
    </row>
    <row r="147" spans="4:11" x14ac:dyDescent="0.2">
      <c r="D147" s="52"/>
      <c r="E147" s="85"/>
      <c r="F147" s="52"/>
      <c r="J147" s="12"/>
      <c r="K147" s="12"/>
    </row>
    <row r="148" spans="4:11" x14ac:dyDescent="0.2">
      <c r="D148" s="52"/>
      <c r="E148" s="85"/>
      <c r="F148" s="52"/>
      <c r="J148" s="12"/>
      <c r="K148" s="12"/>
    </row>
    <row r="149" spans="4:11" x14ac:dyDescent="0.2">
      <c r="D149" s="52"/>
      <c r="E149" s="85"/>
      <c r="F149" s="52"/>
      <c r="J149" s="12"/>
      <c r="K149" s="12"/>
    </row>
    <row r="150" spans="4:11" x14ac:dyDescent="0.2">
      <c r="D150" s="52"/>
      <c r="E150" s="85"/>
      <c r="F150" s="52"/>
      <c r="J150" s="12"/>
      <c r="K150" s="12"/>
    </row>
    <row r="151" spans="4:11" x14ac:dyDescent="0.2">
      <c r="D151" s="52"/>
      <c r="E151" s="85"/>
      <c r="F151" s="52"/>
      <c r="J151" s="12"/>
      <c r="K151" s="12"/>
    </row>
    <row r="152" spans="4:11" x14ac:dyDescent="0.2">
      <c r="D152" s="52"/>
      <c r="E152" s="85"/>
      <c r="F152" s="52"/>
      <c r="J152" s="12"/>
      <c r="K152" s="12"/>
    </row>
    <row r="153" spans="4:11" x14ac:dyDescent="0.2">
      <c r="D153" s="52"/>
      <c r="E153" s="85"/>
      <c r="F153" s="52"/>
      <c r="J153" s="12"/>
      <c r="K153" s="12"/>
    </row>
    <row r="154" spans="4:11" x14ac:dyDescent="0.2">
      <c r="D154" s="52"/>
      <c r="E154" s="85"/>
      <c r="F154" s="52"/>
      <c r="J154" s="12"/>
      <c r="K154" s="12"/>
    </row>
    <row r="155" spans="4:11" x14ac:dyDescent="0.2">
      <c r="D155" s="52"/>
      <c r="E155" s="85"/>
      <c r="F155" s="52"/>
      <c r="J155" s="12"/>
      <c r="K155" s="12"/>
    </row>
    <row r="156" spans="4:11" x14ac:dyDescent="0.2">
      <c r="D156" s="52"/>
      <c r="E156" s="85"/>
      <c r="F156" s="52"/>
      <c r="J156" s="12"/>
      <c r="K156" s="12"/>
    </row>
    <row r="157" spans="4:11" x14ac:dyDescent="0.2">
      <c r="D157" s="52"/>
      <c r="E157" s="85"/>
      <c r="F157" s="52"/>
      <c r="J157" s="12"/>
      <c r="K157" s="12"/>
    </row>
    <row r="158" spans="4:11" x14ac:dyDescent="0.2">
      <c r="D158" s="52"/>
      <c r="E158" s="85"/>
      <c r="F158" s="52"/>
      <c r="J158" s="12"/>
      <c r="K158" s="12"/>
    </row>
    <row r="159" spans="4:11" x14ac:dyDescent="0.2">
      <c r="D159" s="52"/>
      <c r="E159" s="85"/>
      <c r="F159" s="52"/>
      <c r="J159" s="12"/>
      <c r="K159" s="12"/>
    </row>
    <row r="160" spans="4:11" x14ac:dyDescent="0.2">
      <c r="D160" s="52"/>
      <c r="E160" s="85"/>
      <c r="F160" s="52"/>
      <c r="J160" s="12"/>
      <c r="K160" s="12"/>
    </row>
    <row r="161" spans="4:11" x14ac:dyDescent="0.2">
      <c r="D161" s="52"/>
      <c r="E161" s="85"/>
      <c r="F161" s="52"/>
      <c r="J161" s="12"/>
      <c r="K161" s="12"/>
    </row>
    <row r="162" spans="4:11" x14ac:dyDescent="0.2">
      <c r="D162" s="52"/>
      <c r="E162" s="85"/>
      <c r="F162" s="52"/>
      <c r="J162" s="12"/>
      <c r="K162" s="12"/>
    </row>
    <row r="163" spans="4:11" x14ac:dyDescent="0.2">
      <c r="D163" s="52"/>
      <c r="E163" s="85"/>
      <c r="F163" s="52"/>
      <c r="J163" s="12"/>
      <c r="K163" s="12"/>
    </row>
    <row r="164" spans="4:11" x14ac:dyDescent="0.2">
      <c r="D164" s="52"/>
      <c r="E164" s="85"/>
      <c r="F164" s="52"/>
      <c r="J164" s="12"/>
      <c r="K164" s="12"/>
    </row>
    <row r="165" spans="4:11" x14ac:dyDescent="0.2">
      <c r="D165" s="52"/>
      <c r="E165" s="85"/>
      <c r="F165" s="52"/>
      <c r="J165" s="12"/>
      <c r="K165" s="12"/>
    </row>
    <row r="166" spans="4:11" x14ac:dyDescent="0.2">
      <c r="D166" s="52"/>
      <c r="E166" s="85"/>
      <c r="F166" s="52"/>
      <c r="J166" s="12"/>
      <c r="K166" s="12"/>
    </row>
    <row r="167" spans="4:11" x14ac:dyDescent="0.2">
      <c r="D167" s="52"/>
      <c r="E167" s="85"/>
      <c r="F167" s="52"/>
      <c r="J167" s="12"/>
      <c r="K167" s="12"/>
    </row>
    <row r="168" spans="4:11" x14ac:dyDescent="0.2">
      <c r="D168" s="52"/>
      <c r="E168" s="85"/>
      <c r="F168" s="52"/>
      <c r="J168" s="12"/>
      <c r="K168" s="12"/>
    </row>
    <row r="169" spans="4:11" x14ac:dyDescent="0.2">
      <c r="D169" s="52"/>
      <c r="E169" s="85"/>
      <c r="F169" s="52"/>
      <c r="J169" s="12"/>
      <c r="K169" s="12"/>
    </row>
    <row r="170" spans="4:11" x14ac:dyDescent="0.2">
      <c r="D170" s="52"/>
      <c r="E170" s="85"/>
      <c r="F170" s="52"/>
      <c r="J170" s="12"/>
      <c r="K170" s="12"/>
    </row>
    <row r="171" spans="4:11" x14ac:dyDescent="0.2">
      <c r="D171" s="52"/>
      <c r="E171" s="85"/>
      <c r="F171" s="52"/>
      <c r="J171" s="12"/>
      <c r="K171" s="12"/>
    </row>
    <row r="172" spans="4:11" x14ac:dyDescent="0.2">
      <c r="D172" s="52"/>
      <c r="E172" s="85"/>
      <c r="F172" s="52"/>
      <c r="J172" s="12"/>
      <c r="K172" s="12"/>
    </row>
    <row r="173" spans="4:11" x14ac:dyDescent="0.2">
      <c r="D173" s="52"/>
      <c r="E173" s="85"/>
      <c r="F173" s="52"/>
      <c r="J173" s="12"/>
      <c r="K173" s="12"/>
    </row>
    <row r="174" spans="4:11" x14ac:dyDescent="0.2">
      <c r="D174" s="52"/>
      <c r="E174" s="85"/>
      <c r="F174" s="52"/>
      <c r="J174" s="12"/>
      <c r="K174" s="12"/>
    </row>
    <row r="175" spans="4:11" x14ac:dyDescent="0.2">
      <c r="D175" s="52"/>
      <c r="E175" s="85"/>
      <c r="F175" s="52"/>
      <c r="J175" s="12"/>
      <c r="K175" s="12"/>
    </row>
    <row r="176" spans="4:11" x14ac:dyDescent="0.2">
      <c r="D176" s="52"/>
      <c r="E176" s="85"/>
      <c r="F176" s="52"/>
      <c r="J176" s="12"/>
      <c r="K176" s="12"/>
    </row>
    <row r="177" spans="4:11" x14ac:dyDescent="0.2">
      <c r="D177" s="52"/>
      <c r="E177" s="85"/>
      <c r="F177" s="52"/>
      <c r="J177" s="12"/>
      <c r="K177" s="12"/>
    </row>
    <row r="178" spans="4:11" x14ac:dyDescent="0.2">
      <c r="D178" s="52"/>
      <c r="E178" s="85"/>
      <c r="F178" s="52"/>
      <c r="J178" s="12"/>
      <c r="K178" s="12"/>
    </row>
    <row r="179" spans="4:11" x14ac:dyDescent="0.2">
      <c r="D179" s="52"/>
      <c r="E179" s="85"/>
      <c r="F179" s="52"/>
      <c r="J179" s="12"/>
      <c r="K179" s="12"/>
    </row>
    <row r="180" spans="4:11" x14ac:dyDescent="0.2">
      <c r="D180" s="52"/>
      <c r="E180" s="85"/>
      <c r="F180" s="52"/>
      <c r="J180" s="12"/>
      <c r="K180" s="12"/>
    </row>
    <row r="181" spans="4:11" x14ac:dyDescent="0.2">
      <c r="D181" s="52"/>
      <c r="E181" s="85"/>
      <c r="F181" s="52"/>
      <c r="J181" s="12"/>
      <c r="K181" s="12"/>
    </row>
    <row r="182" spans="4:11" x14ac:dyDescent="0.2">
      <c r="D182" s="52"/>
      <c r="E182" s="85"/>
      <c r="F182" s="52"/>
      <c r="J182" s="12"/>
      <c r="K182" s="12"/>
    </row>
    <row r="183" spans="4:11" x14ac:dyDescent="0.2">
      <c r="D183" s="52"/>
      <c r="E183" s="85"/>
      <c r="F183" s="52"/>
      <c r="J183" s="12"/>
      <c r="K183" s="12"/>
    </row>
    <row r="184" spans="4:11" x14ac:dyDescent="0.2">
      <c r="D184" s="52"/>
      <c r="E184" s="85"/>
      <c r="F184" s="52"/>
      <c r="J184" s="12"/>
      <c r="K184" s="12"/>
    </row>
    <row r="185" spans="4:11" x14ac:dyDescent="0.2">
      <c r="D185" s="52"/>
      <c r="E185" s="85"/>
      <c r="F185" s="52"/>
      <c r="J185" s="12"/>
      <c r="K185" s="12"/>
    </row>
    <row r="186" spans="4:11" x14ac:dyDescent="0.2">
      <c r="D186" s="52"/>
      <c r="E186" s="85"/>
      <c r="F186" s="52"/>
      <c r="J186" s="12"/>
      <c r="K186" s="12"/>
    </row>
    <row r="187" spans="4:11" x14ac:dyDescent="0.2">
      <c r="D187" s="52"/>
      <c r="E187" s="85"/>
      <c r="F187" s="52"/>
      <c r="J187" s="12"/>
      <c r="K187" s="12"/>
    </row>
    <row r="188" spans="4:11" x14ac:dyDescent="0.2">
      <c r="D188" s="52"/>
      <c r="E188" s="85"/>
      <c r="F188" s="52"/>
      <c r="J188" s="12"/>
      <c r="K188" s="12"/>
    </row>
    <row r="189" spans="4:11" x14ac:dyDescent="0.2">
      <c r="D189" s="52"/>
      <c r="E189" s="85"/>
      <c r="F189" s="52"/>
      <c r="J189" s="12"/>
      <c r="K189" s="12"/>
    </row>
    <row r="190" spans="4:11" x14ac:dyDescent="0.2">
      <c r="D190" s="52"/>
      <c r="E190" s="85"/>
      <c r="F190" s="52"/>
      <c r="J190" s="12"/>
      <c r="K190" s="12"/>
    </row>
    <row r="191" spans="4:11" x14ac:dyDescent="0.2">
      <c r="D191" s="52"/>
      <c r="E191" s="85"/>
      <c r="F191" s="52"/>
      <c r="J191" s="12"/>
      <c r="K191" s="12"/>
    </row>
    <row r="192" spans="4:11" x14ac:dyDescent="0.2">
      <c r="D192" s="52"/>
      <c r="E192" s="85"/>
      <c r="F192" s="52"/>
      <c r="J192" s="12"/>
      <c r="K192" s="12"/>
    </row>
    <row r="193" spans="4:11" x14ac:dyDescent="0.2">
      <c r="D193" s="52"/>
      <c r="E193" s="85"/>
      <c r="F193" s="52"/>
      <c r="J193" s="12"/>
      <c r="K193" s="12"/>
    </row>
    <row r="194" spans="4:11" x14ac:dyDescent="0.2">
      <c r="D194" s="52"/>
      <c r="E194" s="85"/>
      <c r="F194" s="52"/>
      <c r="J194" s="12"/>
      <c r="K194" s="12"/>
    </row>
    <row r="195" spans="4:11" x14ac:dyDescent="0.2">
      <c r="D195" s="52"/>
      <c r="E195" s="85"/>
      <c r="F195" s="52"/>
      <c r="J195" s="12"/>
      <c r="K195" s="12"/>
    </row>
    <row r="196" spans="4:11" x14ac:dyDescent="0.2">
      <c r="D196" s="52"/>
      <c r="E196" s="85"/>
      <c r="F196" s="52"/>
      <c r="J196" s="12"/>
      <c r="K196" s="12"/>
    </row>
    <row r="197" spans="4:11" x14ac:dyDescent="0.2">
      <c r="D197" s="52"/>
      <c r="E197" s="85"/>
      <c r="F197" s="52"/>
      <c r="J197" s="12"/>
      <c r="K197" s="12"/>
    </row>
    <row r="198" spans="4:11" x14ac:dyDescent="0.2">
      <c r="D198" s="52"/>
      <c r="E198" s="85"/>
      <c r="F198" s="52"/>
      <c r="J198" s="12"/>
      <c r="K198" s="12"/>
    </row>
    <row r="199" spans="4:11" x14ac:dyDescent="0.2">
      <c r="D199" s="52"/>
      <c r="E199" s="85"/>
      <c r="F199" s="52"/>
      <c r="J199" s="12"/>
      <c r="K199" s="12"/>
    </row>
    <row r="200" spans="4:11" x14ac:dyDescent="0.2">
      <c r="D200" s="52"/>
      <c r="E200" s="85"/>
      <c r="F200" s="52"/>
      <c r="J200" s="12"/>
      <c r="K200" s="12"/>
    </row>
    <row r="201" spans="4:11" x14ac:dyDescent="0.2">
      <c r="D201" s="52"/>
      <c r="E201" s="85"/>
      <c r="F201" s="52"/>
      <c r="J201" s="12"/>
      <c r="K201" s="12"/>
    </row>
    <row r="202" spans="4:11" x14ac:dyDescent="0.2">
      <c r="D202" s="52"/>
      <c r="E202" s="85"/>
      <c r="F202" s="52"/>
      <c r="J202" s="12"/>
      <c r="K202" s="12"/>
    </row>
    <row r="203" spans="4:11" x14ac:dyDescent="0.2">
      <c r="D203" s="52"/>
      <c r="E203" s="85"/>
      <c r="F203" s="52"/>
      <c r="J203" s="12"/>
      <c r="K203" s="12"/>
    </row>
    <row r="204" spans="4:11" x14ac:dyDescent="0.2">
      <c r="D204" s="52"/>
      <c r="E204" s="85"/>
      <c r="F204" s="52"/>
      <c r="J204" s="12"/>
      <c r="K204" s="12"/>
    </row>
    <row r="205" spans="4:11" x14ac:dyDescent="0.2">
      <c r="D205" s="52"/>
      <c r="E205" s="85"/>
      <c r="F205" s="52"/>
      <c r="J205" s="12"/>
      <c r="K205" s="12"/>
    </row>
    <row r="206" spans="4:11" x14ac:dyDescent="0.2">
      <c r="D206" s="52"/>
      <c r="E206" s="85"/>
      <c r="F206" s="52"/>
      <c r="J206" s="12"/>
      <c r="K206" s="12"/>
    </row>
    <row r="207" spans="4:11" x14ac:dyDescent="0.2">
      <c r="D207" s="52"/>
      <c r="E207" s="85"/>
      <c r="F207" s="52"/>
      <c r="J207" s="12"/>
      <c r="K207" s="12"/>
    </row>
    <row r="208" spans="4:11" x14ac:dyDescent="0.2">
      <c r="D208" s="52"/>
      <c r="E208" s="85"/>
      <c r="F208" s="52"/>
      <c r="J208" s="12"/>
      <c r="K208" s="12"/>
    </row>
    <row r="209" spans="4:11" x14ac:dyDescent="0.2">
      <c r="D209" s="52"/>
      <c r="E209" s="85"/>
      <c r="F209" s="52"/>
      <c r="J209" s="12"/>
      <c r="K209" s="12"/>
    </row>
    <row r="210" spans="4:11" x14ac:dyDescent="0.2">
      <c r="D210" s="52"/>
      <c r="E210" s="85"/>
      <c r="F210" s="52"/>
      <c r="J210" s="12"/>
      <c r="K210" s="12"/>
    </row>
    <row r="211" spans="4:11" x14ac:dyDescent="0.2">
      <c r="D211" s="52"/>
      <c r="E211" s="85"/>
      <c r="F211" s="52"/>
      <c r="J211" s="12"/>
      <c r="K211" s="12"/>
    </row>
    <row r="212" spans="4:11" x14ac:dyDescent="0.2">
      <c r="D212" s="52"/>
      <c r="E212" s="85"/>
      <c r="F212" s="52"/>
      <c r="J212" s="12"/>
      <c r="K212" s="12"/>
    </row>
    <row r="213" spans="4:11" x14ac:dyDescent="0.2">
      <c r="D213" s="52"/>
      <c r="E213" s="85"/>
      <c r="F213" s="52"/>
      <c r="J213" s="12"/>
      <c r="K213" s="12"/>
    </row>
    <row r="214" spans="4:11" x14ac:dyDescent="0.2">
      <c r="D214" s="52"/>
      <c r="E214" s="85"/>
      <c r="F214" s="52"/>
      <c r="J214" s="12"/>
      <c r="K214" s="12"/>
    </row>
    <row r="215" spans="4:11" x14ac:dyDescent="0.2">
      <c r="D215" s="52"/>
      <c r="E215" s="85"/>
      <c r="F215" s="52"/>
      <c r="J215" s="12"/>
      <c r="K215" s="12"/>
    </row>
    <row r="216" spans="4:11" x14ac:dyDescent="0.2">
      <c r="D216" s="52"/>
      <c r="E216" s="85"/>
      <c r="F216" s="52"/>
      <c r="J216" s="12"/>
      <c r="K216" s="12"/>
    </row>
    <row r="217" spans="4:11" x14ac:dyDescent="0.2">
      <c r="D217" s="52"/>
      <c r="E217" s="85"/>
      <c r="F217" s="52"/>
      <c r="J217" s="12"/>
      <c r="K217" s="12"/>
    </row>
    <row r="218" spans="4:11" x14ac:dyDescent="0.2">
      <c r="D218" s="52"/>
      <c r="E218" s="85"/>
      <c r="F218" s="52"/>
      <c r="J218" s="12"/>
      <c r="K218" s="12"/>
    </row>
    <row r="219" spans="4:11" x14ac:dyDescent="0.2">
      <c r="D219" s="52"/>
      <c r="E219" s="85"/>
      <c r="F219" s="52"/>
      <c r="J219" s="12"/>
      <c r="K219" s="12"/>
    </row>
    <row r="220" spans="4:11" x14ac:dyDescent="0.2">
      <c r="D220" s="52"/>
      <c r="E220" s="85"/>
      <c r="F220" s="52"/>
      <c r="J220" s="12"/>
      <c r="K220" s="12"/>
    </row>
    <row r="221" spans="4:11" x14ac:dyDescent="0.2">
      <c r="D221" s="52"/>
      <c r="E221" s="85"/>
      <c r="F221" s="52"/>
      <c r="J221" s="12"/>
      <c r="K221" s="12"/>
    </row>
    <row r="222" spans="4:11" x14ac:dyDescent="0.2">
      <c r="D222" s="52"/>
      <c r="E222" s="85"/>
      <c r="F222" s="52"/>
      <c r="J222" s="12"/>
      <c r="K222" s="12"/>
    </row>
    <row r="223" spans="4:11" x14ac:dyDescent="0.2">
      <c r="D223" s="52"/>
      <c r="E223" s="85"/>
      <c r="F223" s="52"/>
      <c r="J223" s="12"/>
      <c r="K223" s="12"/>
    </row>
    <row r="224" spans="4:11" x14ac:dyDescent="0.2">
      <c r="D224" s="52"/>
      <c r="E224" s="85"/>
      <c r="F224" s="52"/>
      <c r="J224" s="12"/>
      <c r="K224" s="12"/>
    </row>
    <row r="225" spans="4:11" x14ac:dyDescent="0.2">
      <c r="D225" s="52"/>
      <c r="E225" s="85"/>
      <c r="F225" s="52"/>
      <c r="J225" s="12"/>
      <c r="K225" s="12"/>
    </row>
    <row r="226" spans="4:11" x14ac:dyDescent="0.2">
      <c r="D226" s="52"/>
      <c r="E226" s="85"/>
      <c r="F226" s="52"/>
      <c r="J226" s="12"/>
      <c r="K226" s="12"/>
    </row>
    <row r="227" spans="4:11" x14ac:dyDescent="0.2">
      <c r="D227" s="52"/>
      <c r="E227" s="85"/>
      <c r="F227" s="52"/>
      <c r="J227" s="12"/>
      <c r="K227" s="12"/>
    </row>
    <row r="228" spans="4:11" x14ac:dyDescent="0.2">
      <c r="D228" s="52"/>
      <c r="E228" s="85"/>
      <c r="F228" s="52"/>
      <c r="J228" s="12"/>
      <c r="K228" s="12"/>
    </row>
    <row r="229" spans="4:11" x14ac:dyDescent="0.2">
      <c r="D229" s="52"/>
      <c r="E229" s="85"/>
      <c r="F229" s="52"/>
      <c r="J229" s="12"/>
      <c r="K229" s="12"/>
    </row>
    <row r="230" spans="4:11" x14ac:dyDescent="0.2">
      <c r="D230" s="52"/>
      <c r="E230" s="85"/>
      <c r="F230" s="52"/>
      <c r="J230" s="12"/>
      <c r="K230" s="12"/>
    </row>
    <row r="231" spans="4:11" x14ac:dyDescent="0.2">
      <c r="D231" s="52"/>
      <c r="E231" s="85"/>
      <c r="F231" s="52"/>
      <c r="J231" s="12"/>
      <c r="K231" s="12"/>
    </row>
    <row r="232" spans="4:11" x14ac:dyDescent="0.2">
      <c r="D232" s="52"/>
      <c r="E232" s="85"/>
      <c r="F232" s="52"/>
      <c r="J232" s="12"/>
      <c r="K232" s="12"/>
    </row>
    <row r="233" spans="4:11" x14ac:dyDescent="0.2">
      <c r="D233" s="52"/>
      <c r="E233" s="85"/>
      <c r="F233" s="52"/>
      <c r="J233" s="12"/>
      <c r="K233" s="12"/>
    </row>
    <row r="234" spans="4:11" x14ac:dyDescent="0.2">
      <c r="D234" s="52"/>
      <c r="E234" s="85"/>
      <c r="F234" s="52"/>
      <c r="J234" s="12"/>
      <c r="K234" s="12"/>
    </row>
    <row r="235" spans="4:11" x14ac:dyDescent="0.2">
      <c r="D235" s="52"/>
      <c r="E235" s="85"/>
      <c r="F235" s="52"/>
      <c r="J235" s="12"/>
      <c r="K235" s="12"/>
    </row>
    <row r="236" spans="4:11" x14ac:dyDescent="0.2">
      <c r="D236" s="52"/>
      <c r="E236" s="85"/>
      <c r="F236" s="52"/>
      <c r="J236" s="12"/>
      <c r="K236" s="12"/>
    </row>
    <row r="237" spans="4:11" x14ac:dyDescent="0.2">
      <c r="D237" s="52"/>
      <c r="E237" s="85"/>
      <c r="F237" s="52"/>
      <c r="J237" s="12"/>
      <c r="K237" s="12"/>
    </row>
    <row r="238" spans="4:11" x14ac:dyDescent="0.2">
      <c r="D238" s="52"/>
      <c r="E238" s="85"/>
      <c r="F238" s="52"/>
      <c r="J238" s="12"/>
      <c r="K238" s="12"/>
    </row>
    <row r="239" spans="4:11" x14ac:dyDescent="0.2">
      <c r="D239" s="52"/>
      <c r="E239" s="85"/>
      <c r="F239" s="52"/>
      <c r="J239" s="12"/>
      <c r="K239" s="12"/>
    </row>
    <row r="240" spans="4:11" x14ac:dyDescent="0.2">
      <c r="D240" s="52"/>
      <c r="E240" s="85"/>
      <c r="F240" s="52"/>
      <c r="J240" s="12"/>
      <c r="K240" s="12"/>
    </row>
    <row r="241" spans="4:11" x14ac:dyDescent="0.2">
      <c r="D241" s="52"/>
      <c r="E241" s="85"/>
      <c r="F241" s="52"/>
      <c r="J241" s="12"/>
      <c r="K241" s="12"/>
    </row>
    <row r="242" spans="4:11" x14ac:dyDescent="0.2">
      <c r="D242" s="52"/>
      <c r="E242" s="85"/>
      <c r="F242" s="52"/>
      <c r="J242" s="12"/>
      <c r="K242" s="12"/>
    </row>
    <row r="243" spans="4:11" x14ac:dyDescent="0.2">
      <c r="D243" s="52"/>
      <c r="E243" s="85"/>
      <c r="F243" s="52"/>
      <c r="J243" s="12"/>
      <c r="K243" s="12"/>
    </row>
    <row r="244" spans="4:11" x14ac:dyDescent="0.2">
      <c r="D244" s="52"/>
      <c r="E244" s="85"/>
      <c r="F244" s="52"/>
      <c r="J244" s="12"/>
      <c r="K244" s="12"/>
    </row>
    <row r="245" spans="4:11" x14ac:dyDescent="0.2">
      <c r="D245" s="52"/>
      <c r="E245" s="85"/>
      <c r="F245" s="52"/>
      <c r="J245" s="12"/>
      <c r="K245" s="12"/>
    </row>
    <row r="246" spans="4:11" x14ac:dyDescent="0.2">
      <c r="D246" s="52"/>
      <c r="E246" s="85"/>
      <c r="F246" s="52"/>
      <c r="J246" s="12"/>
      <c r="K246" s="12"/>
    </row>
    <row r="247" spans="4:11" x14ac:dyDescent="0.2">
      <c r="D247" s="52"/>
      <c r="E247" s="85"/>
      <c r="F247" s="52"/>
      <c r="J247" s="12"/>
      <c r="K247" s="12"/>
    </row>
    <row r="248" spans="4:11" x14ac:dyDescent="0.2">
      <c r="D248" s="52"/>
      <c r="E248" s="85"/>
      <c r="F248" s="52"/>
      <c r="J248" s="12"/>
      <c r="K248" s="12"/>
    </row>
    <row r="249" spans="4:11" x14ac:dyDescent="0.2">
      <c r="D249" s="52"/>
      <c r="E249" s="85"/>
      <c r="F249" s="52"/>
      <c r="J249" s="12"/>
      <c r="K249" s="12"/>
    </row>
    <row r="250" spans="4:11" x14ac:dyDescent="0.2">
      <c r="D250" s="52"/>
      <c r="E250" s="85"/>
      <c r="F250" s="52"/>
      <c r="J250" s="12"/>
      <c r="K250" s="12"/>
    </row>
    <row r="251" spans="4:11" x14ac:dyDescent="0.2">
      <c r="D251" s="52"/>
      <c r="E251" s="85"/>
      <c r="F251" s="52"/>
      <c r="J251" s="12"/>
      <c r="K251" s="12"/>
    </row>
    <row r="252" spans="4:11" x14ac:dyDescent="0.2">
      <c r="D252" s="52"/>
      <c r="E252" s="85"/>
      <c r="F252" s="52"/>
      <c r="J252" s="12"/>
      <c r="K252" s="12"/>
    </row>
    <row r="253" spans="4:11" x14ac:dyDescent="0.2">
      <c r="D253" s="52"/>
      <c r="E253" s="85"/>
      <c r="F253" s="52"/>
      <c r="J253" s="12"/>
      <c r="K253" s="12"/>
    </row>
    <row r="254" spans="4:11" x14ac:dyDescent="0.2">
      <c r="D254" s="52"/>
      <c r="E254" s="85"/>
      <c r="F254" s="52"/>
      <c r="J254" s="12"/>
      <c r="K254" s="12"/>
    </row>
    <row r="255" spans="4:11" x14ac:dyDescent="0.2">
      <c r="D255" s="52"/>
      <c r="E255" s="85"/>
      <c r="F255" s="52"/>
      <c r="J255" s="12"/>
      <c r="K255" s="12"/>
    </row>
    <row r="256" spans="4:11" x14ac:dyDescent="0.2">
      <c r="D256" s="52"/>
      <c r="E256" s="85"/>
      <c r="F256" s="52"/>
      <c r="J256" s="12"/>
      <c r="K256" s="12"/>
    </row>
    <row r="257" spans="4:11" x14ac:dyDescent="0.2">
      <c r="D257" s="52"/>
      <c r="E257" s="85"/>
      <c r="F257" s="52"/>
      <c r="J257" s="12"/>
      <c r="K257" s="12"/>
    </row>
    <row r="258" spans="4:11" x14ac:dyDescent="0.2">
      <c r="D258" s="52"/>
      <c r="E258" s="85"/>
      <c r="F258" s="52"/>
      <c r="J258" s="12"/>
      <c r="K258" s="12"/>
    </row>
    <row r="259" spans="4:11" x14ac:dyDescent="0.2">
      <c r="D259" s="52"/>
      <c r="E259" s="85"/>
      <c r="F259" s="52"/>
      <c r="J259" s="12"/>
      <c r="K259" s="12"/>
    </row>
    <row r="260" spans="4:11" x14ac:dyDescent="0.2">
      <c r="D260" s="52"/>
      <c r="E260" s="85"/>
      <c r="F260" s="52"/>
      <c r="J260" s="12"/>
      <c r="K260" s="12"/>
    </row>
    <row r="261" spans="4:11" x14ac:dyDescent="0.2">
      <c r="D261" s="52"/>
      <c r="E261" s="85"/>
      <c r="F261" s="52"/>
      <c r="J261" s="12"/>
      <c r="K261" s="12"/>
    </row>
    <row r="262" spans="4:11" x14ac:dyDescent="0.2">
      <c r="D262" s="52"/>
      <c r="E262" s="85"/>
      <c r="F262" s="52"/>
      <c r="J262" s="12"/>
      <c r="K262" s="12"/>
    </row>
    <row r="263" spans="4:11" x14ac:dyDescent="0.2">
      <c r="D263" s="52"/>
      <c r="E263" s="85"/>
      <c r="F263" s="52"/>
      <c r="J263" s="12"/>
      <c r="K263" s="12"/>
    </row>
    <row r="264" spans="4:11" x14ac:dyDescent="0.2">
      <c r="D264" s="52"/>
      <c r="E264" s="85"/>
      <c r="F264" s="52"/>
      <c r="J264" s="12"/>
      <c r="K264" s="12"/>
    </row>
    <row r="265" spans="4:11" x14ac:dyDescent="0.2">
      <c r="D265" s="52"/>
      <c r="E265" s="85"/>
      <c r="F265" s="52"/>
      <c r="J265" s="12"/>
      <c r="K265" s="12"/>
    </row>
    <row r="266" spans="4:11" x14ac:dyDescent="0.2">
      <c r="D266" s="52"/>
      <c r="E266" s="85"/>
      <c r="F266" s="52"/>
      <c r="J266" s="12"/>
      <c r="K266" s="12"/>
    </row>
    <row r="267" spans="4:11" x14ac:dyDescent="0.2">
      <c r="D267" s="52"/>
      <c r="E267" s="85"/>
      <c r="F267" s="52"/>
      <c r="J267" s="12"/>
      <c r="K267" s="12"/>
    </row>
    <row r="268" spans="4:11" x14ac:dyDescent="0.2">
      <c r="D268" s="52"/>
      <c r="E268" s="85"/>
      <c r="F268" s="52"/>
      <c r="J268" s="12"/>
      <c r="K268" s="12"/>
    </row>
    <row r="269" spans="4:11" x14ac:dyDescent="0.2">
      <c r="D269" s="52"/>
      <c r="E269" s="85"/>
      <c r="F269" s="52"/>
      <c r="J269" s="12"/>
      <c r="K269" s="12"/>
    </row>
    <row r="270" spans="4:11" x14ac:dyDescent="0.2">
      <c r="D270" s="52"/>
      <c r="E270" s="85"/>
      <c r="F270" s="52"/>
      <c r="J270" s="12"/>
      <c r="K270" s="12"/>
    </row>
    <row r="271" spans="4:11" x14ac:dyDescent="0.2">
      <c r="D271" s="52"/>
      <c r="E271" s="85"/>
      <c r="F271" s="52"/>
      <c r="J271" s="12"/>
      <c r="K271" s="12"/>
    </row>
    <row r="272" spans="4:11" x14ac:dyDescent="0.2">
      <c r="D272" s="52"/>
      <c r="E272" s="85"/>
      <c r="F272" s="52"/>
      <c r="J272" s="12"/>
      <c r="K272" s="12"/>
    </row>
    <row r="273" spans="4:11" x14ac:dyDescent="0.2">
      <c r="D273" s="52"/>
      <c r="E273" s="85"/>
      <c r="F273" s="52"/>
      <c r="J273" s="12"/>
      <c r="K273" s="12"/>
    </row>
    <row r="274" spans="4:11" x14ac:dyDescent="0.2">
      <c r="D274" s="52"/>
      <c r="E274" s="85"/>
      <c r="F274" s="52"/>
      <c r="J274" s="12"/>
      <c r="K274" s="12"/>
    </row>
    <row r="275" spans="4:11" x14ac:dyDescent="0.2">
      <c r="D275" s="52"/>
      <c r="E275" s="85"/>
      <c r="F275" s="52"/>
      <c r="J275" s="12"/>
      <c r="K275" s="12"/>
    </row>
    <row r="276" spans="4:11" x14ac:dyDescent="0.2">
      <c r="D276" s="52"/>
      <c r="E276" s="85"/>
      <c r="F276" s="52"/>
      <c r="J276" s="12"/>
      <c r="K276" s="12"/>
    </row>
    <row r="277" spans="4:11" x14ac:dyDescent="0.2">
      <c r="D277" s="52"/>
      <c r="E277" s="85"/>
      <c r="F277" s="52"/>
      <c r="J277" s="12"/>
      <c r="K277" s="12"/>
    </row>
    <row r="278" spans="4:11" x14ac:dyDescent="0.2">
      <c r="D278" s="52"/>
      <c r="E278" s="85"/>
      <c r="F278" s="52"/>
      <c r="J278" s="12"/>
      <c r="K278" s="12"/>
    </row>
    <row r="279" spans="4:11" x14ac:dyDescent="0.2">
      <c r="D279" s="52"/>
      <c r="E279" s="85"/>
      <c r="F279" s="52"/>
      <c r="J279" s="12"/>
      <c r="K279" s="12"/>
    </row>
    <row r="280" spans="4:11" x14ac:dyDescent="0.2">
      <c r="D280" s="52"/>
      <c r="E280" s="85"/>
      <c r="F280" s="52"/>
      <c r="J280" s="12"/>
      <c r="K280" s="12"/>
    </row>
    <row r="281" spans="4:11" x14ac:dyDescent="0.2">
      <c r="D281" s="52"/>
      <c r="E281" s="85"/>
      <c r="F281" s="52"/>
      <c r="J281" s="12"/>
      <c r="K281" s="12"/>
    </row>
    <row r="282" spans="4:11" x14ac:dyDescent="0.2">
      <c r="D282" s="52"/>
      <c r="E282" s="85"/>
      <c r="F282" s="52"/>
      <c r="J282" s="12"/>
      <c r="K282" s="12"/>
    </row>
    <row r="283" spans="4:11" x14ac:dyDescent="0.2">
      <c r="D283" s="52"/>
      <c r="E283" s="85"/>
      <c r="F283" s="52"/>
      <c r="J283" s="12"/>
      <c r="K283" s="12"/>
    </row>
    <row r="284" spans="4:11" x14ac:dyDescent="0.2">
      <c r="D284" s="52"/>
      <c r="E284" s="85"/>
      <c r="F284" s="52"/>
      <c r="J284" s="12"/>
      <c r="K284" s="12"/>
    </row>
    <row r="285" spans="4:11" x14ac:dyDescent="0.2">
      <c r="D285" s="52"/>
      <c r="E285" s="85"/>
      <c r="F285" s="52"/>
      <c r="J285" s="12"/>
      <c r="K285" s="12"/>
    </row>
    <row r="286" spans="4:11" x14ac:dyDescent="0.2">
      <c r="D286" s="52"/>
      <c r="E286" s="85"/>
      <c r="F286" s="52"/>
      <c r="J286" s="12"/>
      <c r="K286" s="12"/>
    </row>
    <row r="287" spans="4:11" x14ac:dyDescent="0.2">
      <c r="D287" s="52"/>
      <c r="E287" s="85"/>
      <c r="F287" s="52"/>
      <c r="J287" s="12"/>
      <c r="K287" s="12"/>
    </row>
    <row r="288" spans="4:11" x14ac:dyDescent="0.2">
      <c r="D288" s="52"/>
      <c r="E288" s="85"/>
      <c r="F288" s="52"/>
      <c r="J288" s="12"/>
      <c r="K288" s="12"/>
    </row>
    <row r="289" spans="4:11" x14ac:dyDescent="0.2">
      <c r="D289" s="52"/>
      <c r="E289" s="85"/>
      <c r="F289" s="52"/>
      <c r="J289" s="12"/>
      <c r="K289" s="12"/>
    </row>
    <row r="290" spans="4:11" x14ac:dyDescent="0.2">
      <c r="D290" s="52"/>
      <c r="E290" s="85"/>
      <c r="F290" s="52"/>
      <c r="J290" s="12"/>
      <c r="K290" s="12"/>
    </row>
    <row r="291" spans="4:11" x14ac:dyDescent="0.2">
      <c r="D291" s="52"/>
      <c r="E291" s="85"/>
      <c r="F291" s="52"/>
      <c r="J291" s="12"/>
      <c r="K291" s="12"/>
    </row>
    <row r="292" spans="4:11" x14ac:dyDescent="0.2">
      <c r="D292" s="52"/>
      <c r="E292" s="85"/>
      <c r="F292" s="52"/>
      <c r="J292" s="12"/>
      <c r="K292" s="12"/>
    </row>
    <row r="293" spans="4:11" x14ac:dyDescent="0.2">
      <c r="D293" s="52"/>
      <c r="E293" s="85"/>
      <c r="F293" s="52"/>
      <c r="J293" s="12"/>
      <c r="K293" s="12"/>
    </row>
    <row r="294" spans="4:11" x14ac:dyDescent="0.2">
      <c r="D294" s="52"/>
      <c r="E294" s="85"/>
      <c r="F294" s="52"/>
      <c r="J294" s="12"/>
      <c r="K294" s="12"/>
    </row>
    <row r="295" spans="4:11" x14ac:dyDescent="0.2">
      <c r="D295" s="52"/>
      <c r="E295" s="85"/>
      <c r="F295" s="52"/>
      <c r="J295" s="12"/>
      <c r="K295" s="12"/>
    </row>
    <row r="296" spans="4:11" x14ac:dyDescent="0.2">
      <c r="D296" s="52"/>
      <c r="E296" s="85"/>
      <c r="F296" s="52"/>
      <c r="J296" s="12"/>
      <c r="K296" s="12"/>
    </row>
    <row r="297" spans="4:11" x14ac:dyDescent="0.2">
      <c r="D297" s="52"/>
      <c r="E297" s="85"/>
      <c r="F297" s="52"/>
      <c r="J297" s="12"/>
      <c r="K297" s="12"/>
    </row>
    <row r="298" spans="4:11" x14ac:dyDescent="0.2">
      <c r="D298" s="52"/>
      <c r="E298" s="85"/>
      <c r="F298" s="52"/>
      <c r="J298" s="12"/>
      <c r="K298" s="12"/>
    </row>
    <row r="299" spans="4:11" x14ac:dyDescent="0.2">
      <c r="D299" s="52"/>
      <c r="E299" s="85"/>
      <c r="F299" s="52"/>
      <c r="J299" s="12"/>
      <c r="K299" s="12"/>
    </row>
    <row r="300" spans="4:11" x14ac:dyDescent="0.2">
      <c r="D300" s="52"/>
      <c r="E300" s="85"/>
      <c r="F300" s="52"/>
      <c r="J300" s="12"/>
      <c r="K300" s="12"/>
    </row>
    <row r="301" spans="4:11" x14ac:dyDescent="0.2">
      <c r="D301" s="52"/>
      <c r="E301" s="85"/>
      <c r="F301" s="52"/>
      <c r="J301" s="12"/>
      <c r="K301" s="12"/>
    </row>
    <row r="302" spans="4:11" x14ac:dyDescent="0.2">
      <c r="D302" s="52"/>
      <c r="E302" s="85"/>
      <c r="F302" s="52"/>
      <c r="J302" s="12"/>
      <c r="K302" s="12"/>
    </row>
    <row r="303" spans="4:11" x14ac:dyDescent="0.2">
      <c r="D303" s="52"/>
      <c r="E303" s="85"/>
      <c r="F303" s="52"/>
      <c r="J303" s="12"/>
      <c r="K303" s="12"/>
    </row>
    <row r="304" spans="4:11" x14ac:dyDescent="0.2">
      <c r="D304" s="52"/>
      <c r="E304" s="85"/>
      <c r="F304" s="52"/>
      <c r="J304" s="12"/>
      <c r="K304" s="12"/>
    </row>
    <row r="305" spans="4:11" x14ac:dyDescent="0.2">
      <c r="D305" s="52"/>
      <c r="E305" s="85"/>
      <c r="F305" s="52"/>
      <c r="J305" s="12"/>
      <c r="K305" s="12"/>
    </row>
    <row r="306" spans="4:11" x14ac:dyDescent="0.2">
      <c r="D306" s="52"/>
      <c r="E306" s="85"/>
      <c r="F306" s="52"/>
      <c r="J306" s="12"/>
      <c r="K306" s="12"/>
    </row>
    <row r="307" spans="4:11" x14ac:dyDescent="0.2">
      <c r="D307" s="52"/>
      <c r="E307" s="85"/>
      <c r="F307" s="52"/>
      <c r="J307" s="12"/>
      <c r="K307" s="12"/>
    </row>
    <row r="308" spans="4:11" x14ac:dyDescent="0.2">
      <c r="D308" s="52"/>
      <c r="E308" s="85"/>
      <c r="F308" s="52"/>
      <c r="J308" s="12"/>
      <c r="K308" s="12"/>
    </row>
    <row r="309" spans="4:11" x14ac:dyDescent="0.2">
      <c r="D309" s="52"/>
      <c r="E309" s="85"/>
      <c r="F309" s="52"/>
      <c r="J309" s="12"/>
      <c r="K309" s="12"/>
    </row>
    <row r="310" spans="4:11" x14ac:dyDescent="0.2">
      <c r="D310" s="52"/>
      <c r="E310" s="85"/>
      <c r="F310" s="52"/>
      <c r="J310" s="12"/>
      <c r="K310" s="12"/>
    </row>
    <row r="311" spans="4:11" x14ac:dyDescent="0.2">
      <c r="D311" s="52"/>
      <c r="E311" s="85"/>
      <c r="F311" s="52"/>
      <c r="J311" s="12"/>
      <c r="K311" s="12"/>
    </row>
    <row r="312" spans="4:11" x14ac:dyDescent="0.2">
      <c r="D312" s="52"/>
      <c r="E312" s="85"/>
      <c r="F312" s="52"/>
      <c r="J312" s="12"/>
      <c r="K312" s="12"/>
    </row>
    <row r="313" spans="4:11" x14ac:dyDescent="0.2">
      <c r="D313" s="52"/>
      <c r="E313" s="85"/>
      <c r="F313" s="52"/>
      <c r="J313" s="12"/>
      <c r="K313" s="12"/>
    </row>
    <row r="314" spans="4:11" x14ac:dyDescent="0.2">
      <c r="D314" s="52"/>
      <c r="E314" s="85"/>
      <c r="F314" s="52"/>
      <c r="J314" s="12"/>
      <c r="K314" s="12"/>
    </row>
    <row r="315" spans="4:11" x14ac:dyDescent="0.2">
      <c r="D315" s="52"/>
      <c r="E315" s="85"/>
      <c r="F315" s="52"/>
      <c r="J315" s="12"/>
      <c r="K315" s="12"/>
    </row>
    <row r="316" spans="4:11" x14ac:dyDescent="0.2">
      <c r="D316" s="52"/>
      <c r="E316" s="85"/>
      <c r="F316" s="52"/>
      <c r="J316" s="12"/>
      <c r="K316" s="12"/>
    </row>
    <row r="317" spans="4:11" x14ac:dyDescent="0.2">
      <c r="D317" s="52"/>
      <c r="E317" s="85"/>
      <c r="F317" s="52"/>
      <c r="J317" s="12"/>
      <c r="K317" s="12"/>
    </row>
    <row r="318" spans="4:11" x14ac:dyDescent="0.2">
      <c r="D318" s="52"/>
      <c r="E318" s="85"/>
      <c r="F318" s="52"/>
      <c r="J318" s="12"/>
      <c r="K318" s="12"/>
    </row>
    <row r="319" spans="4:11" x14ac:dyDescent="0.2">
      <c r="D319" s="52"/>
      <c r="E319" s="85"/>
      <c r="F319" s="52"/>
      <c r="J319" s="12"/>
      <c r="K319" s="12"/>
    </row>
    <row r="320" spans="4:11" x14ac:dyDescent="0.2">
      <c r="D320" s="52"/>
      <c r="E320" s="85"/>
      <c r="F320" s="52"/>
      <c r="J320" s="12"/>
      <c r="K320" s="12"/>
    </row>
    <row r="321" spans="4:11" x14ac:dyDescent="0.2">
      <c r="D321" s="52"/>
      <c r="E321" s="85"/>
      <c r="F321" s="52"/>
      <c r="J321" s="12"/>
      <c r="K321" s="12"/>
    </row>
    <row r="322" spans="4:11" x14ac:dyDescent="0.2">
      <c r="D322" s="52"/>
      <c r="E322" s="85"/>
      <c r="F322" s="52"/>
      <c r="J322" s="12"/>
      <c r="K322" s="12"/>
    </row>
    <row r="323" spans="4:11" x14ac:dyDescent="0.2">
      <c r="D323" s="52"/>
      <c r="E323" s="85"/>
      <c r="F323" s="52"/>
      <c r="J323" s="12"/>
      <c r="K323" s="12"/>
    </row>
    <row r="324" spans="4:11" x14ac:dyDescent="0.2">
      <c r="D324" s="52"/>
      <c r="E324" s="85"/>
      <c r="F324" s="52"/>
      <c r="J324" s="12"/>
      <c r="K324" s="12"/>
    </row>
    <row r="325" spans="4:11" x14ac:dyDescent="0.2">
      <c r="D325" s="52"/>
      <c r="E325" s="85"/>
      <c r="F325" s="52"/>
      <c r="J325" s="12"/>
      <c r="K325" s="12"/>
    </row>
    <row r="326" spans="4:11" x14ac:dyDescent="0.2">
      <c r="D326" s="52"/>
      <c r="E326" s="85"/>
      <c r="F326" s="52"/>
      <c r="J326" s="12"/>
      <c r="K326" s="12"/>
    </row>
    <row r="327" spans="4:11" x14ac:dyDescent="0.2">
      <c r="D327" s="52"/>
      <c r="E327" s="85"/>
      <c r="F327" s="52"/>
      <c r="J327" s="12"/>
      <c r="K327" s="12"/>
    </row>
    <row r="328" spans="4:11" x14ac:dyDescent="0.2">
      <c r="D328" s="52"/>
      <c r="E328" s="85"/>
      <c r="F328" s="52"/>
      <c r="J328" s="12"/>
      <c r="K328" s="12"/>
    </row>
    <row r="329" spans="4:11" x14ac:dyDescent="0.2">
      <c r="D329" s="52"/>
      <c r="E329" s="85"/>
      <c r="F329" s="52"/>
      <c r="J329" s="12"/>
      <c r="K329" s="12"/>
    </row>
    <row r="330" spans="4:11" x14ac:dyDescent="0.2">
      <c r="D330" s="52"/>
      <c r="E330" s="85"/>
      <c r="F330" s="52"/>
      <c r="J330" s="12"/>
      <c r="K330" s="12"/>
    </row>
    <row r="331" spans="4:11" x14ac:dyDescent="0.2">
      <c r="D331" s="52"/>
      <c r="E331" s="85"/>
      <c r="F331" s="52"/>
      <c r="J331" s="12"/>
      <c r="K331" s="12"/>
    </row>
    <row r="332" spans="4:11" x14ac:dyDescent="0.2">
      <c r="D332" s="52"/>
      <c r="E332" s="85"/>
      <c r="F332" s="52"/>
      <c r="J332" s="12"/>
      <c r="K332" s="12"/>
    </row>
    <row r="333" spans="4:11" x14ac:dyDescent="0.2">
      <c r="D333" s="52"/>
      <c r="E333" s="85"/>
      <c r="F333" s="52"/>
      <c r="J333" s="12"/>
      <c r="K333" s="12"/>
    </row>
    <row r="334" spans="4:11" x14ac:dyDescent="0.2">
      <c r="D334" s="52"/>
      <c r="E334" s="85"/>
      <c r="F334" s="52"/>
      <c r="J334" s="12"/>
      <c r="K334" s="12"/>
    </row>
    <row r="335" spans="4:11" x14ac:dyDescent="0.2">
      <c r="D335" s="52"/>
      <c r="E335" s="85"/>
      <c r="F335" s="52"/>
      <c r="J335" s="12"/>
      <c r="K335" s="12"/>
    </row>
    <row r="336" spans="4:11" x14ac:dyDescent="0.2">
      <c r="D336" s="52"/>
      <c r="E336" s="85"/>
      <c r="F336" s="52"/>
      <c r="J336" s="12"/>
      <c r="K336" s="12"/>
    </row>
    <row r="337" spans="4:11" x14ac:dyDescent="0.2">
      <c r="D337" s="52"/>
      <c r="E337" s="85"/>
      <c r="F337" s="52"/>
      <c r="J337" s="12"/>
      <c r="K337" s="12"/>
    </row>
    <row r="338" spans="4:11" x14ac:dyDescent="0.2">
      <c r="D338" s="52"/>
      <c r="E338" s="85"/>
      <c r="F338" s="52"/>
      <c r="J338" s="12"/>
      <c r="K338" s="12"/>
    </row>
    <row r="339" spans="4:11" x14ac:dyDescent="0.2">
      <c r="D339" s="52"/>
      <c r="E339" s="85"/>
      <c r="F339" s="52"/>
      <c r="J339" s="12"/>
      <c r="K339" s="12"/>
    </row>
    <row r="340" spans="4:11" x14ac:dyDescent="0.2">
      <c r="D340" s="52"/>
      <c r="E340" s="85"/>
      <c r="F340" s="52"/>
      <c r="J340" s="12"/>
      <c r="K340" s="12"/>
    </row>
    <row r="341" spans="4:11" x14ac:dyDescent="0.2">
      <c r="D341" s="52"/>
      <c r="E341" s="85"/>
      <c r="F341" s="52"/>
      <c r="J341" s="12"/>
      <c r="K341" s="12"/>
    </row>
    <row r="342" spans="4:11" x14ac:dyDescent="0.2">
      <c r="D342" s="52"/>
      <c r="E342" s="85"/>
      <c r="F342" s="52"/>
      <c r="J342" s="12"/>
      <c r="K342" s="12"/>
    </row>
    <row r="343" spans="4:11" x14ac:dyDescent="0.2">
      <c r="D343" s="52"/>
      <c r="E343" s="85"/>
      <c r="F343" s="52"/>
      <c r="J343" s="12"/>
      <c r="K343" s="12"/>
    </row>
    <row r="344" spans="4:11" x14ac:dyDescent="0.2">
      <c r="D344" s="52"/>
      <c r="E344" s="85"/>
      <c r="F344" s="52"/>
      <c r="J344" s="12"/>
      <c r="K344" s="12"/>
    </row>
    <row r="345" spans="4:11" x14ac:dyDescent="0.2">
      <c r="D345" s="52"/>
      <c r="E345" s="85"/>
      <c r="F345" s="52"/>
      <c r="J345" s="12"/>
      <c r="K345" s="12"/>
    </row>
    <row r="346" spans="4:11" x14ac:dyDescent="0.2">
      <c r="D346" s="52"/>
      <c r="E346" s="85"/>
      <c r="F346" s="52"/>
      <c r="J346" s="12"/>
      <c r="K346" s="12"/>
    </row>
    <row r="347" spans="4:11" x14ac:dyDescent="0.2">
      <c r="D347" s="52"/>
      <c r="E347" s="85"/>
      <c r="F347" s="52"/>
      <c r="J347" s="12"/>
      <c r="K347" s="12"/>
    </row>
    <row r="348" spans="4:11" x14ac:dyDescent="0.2">
      <c r="D348" s="52"/>
      <c r="E348" s="85"/>
      <c r="F348" s="52"/>
      <c r="J348" s="12"/>
      <c r="K348" s="12"/>
    </row>
    <row r="349" spans="4:11" x14ac:dyDescent="0.2">
      <c r="D349" s="52"/>
      <c r="E349" s="85"/>
      <c r="F349" s="52"/>
      <c r="J349" s="12"/>
      <c r="K349" s="12"/>
    </row>
    <row r="350" spans="4:11" x14ac:dyDescent="0.2">
      <c r="D350" s="52"/>
      <c r="E350" s="85"/>
      <c r="F350" s="52"/>
      <c r="J350" s="12"/>
      <c r="K350" s="12"/>
    </row>
    <row r="351" spans="4:11" x14ac:dyDescent="0.2">
      <c r="D351" s="52"/>
      <c r="E351" s="85"/>
      <c r="F351" s="52"/>
      <c r="J351" s="12"/>
      <c r="K351" s="12"/>
    </row>
    <row r="352" spans="4:11" x14ac:dyDescent="0.2">
      <c r="D352" s="52"/>
      <c r="E352" s="85"/>
      <c r="F352" s="52"/>
      <c r="J352" s="12"/>
      <c r="K352" s="12"/>
    </row>
    <row r="353" spans="4:11" x14ac:dyDescent="0.2">
      <c r="D353" s="52"/>
      <c r="E353" s="85"/>
      <c r="F353" s="52"/>
      <c r="J353" s="12"/>
      <c r="K353" s="12"/>
    </row>
    <row r="354" spans="4:11" x14ac:dyDescent="0.2">
      <c r="D354" s="52"/>
      <c r="E354" s="85"/>
      <c r="F354" s="52"/>
      <c r="J354" s="12"/>
      <c r="K354" s="12"/>
    </row>
    <row r="355" spans="4:11" x14ac:dyDescent="0.2">
      <c r="D355" s="52"/>
      <c r="E355" s="85"/>
      <c r="F355" s="52"/>
      <c r="J355" s="12"/>
      <c r="K355" s="12"/>
    </row>
    <row r="356" spans="4:11" x14ac:dyDescent="0.2">
      <c r="D356" s="52"/>
      <c r="E356" s="85"/>
      <c r="F356" s="52"/>
      <c r="J356" s="12"/>
      <c r="K356" s="12"/>
    </row>
    <row r="357" spans="4:11" x14ac:dyDescent="0.2">
      <c r="D357" s="52"/>
      <c r="E357" s="85"/>
      <c r="F357" s="52"/>
      <c r="J357" s="12"/>
      <c r="K357" s="12"/>
    </row>
    <row r="358" spans="4:11" x14ac:dyDescent="0.2">
      <c r="D358" s="52"/>
      <c r="E358" s="85"/>
      <c r="F358" s="52"/>
      <c r="J358" s="12"/>
      <c r="K358" s="12"/>
    </row>
    <row r="359" spans="4:11" x14ac:dyDescent="0.2">
      <c r="D359" s="52"/>
      <c r="E359" s="85"/>
      <c r="F359" s="52"/>
      <c r="J359" s="12"/>
      <c r="K359" s="12"/>
    </row>
    <row r="360" spans="4:11" x14ac:dyDescent="0.2">
      <c r="D360" s="52"/>
      <c r="E360" s="85"/>
      <c r="F360" s="52"/>
      <c r="J360" s="12"/>
      <c r="K360" s="12"/>
    </row>
    <row r="361" spans="4:11" x14ac:dyDescent="0.2">
      <c r="D361" s="52"/>
      <c r="E361" s="85"/>
      <c r="F361" s="52"/>
      <c r="J361" s="12"/>
      <c r="K361" s="12"/>
    </row>
    <row r="362" spans="4:11" x14ac:dyDescent="0.2">
      <c r="D362" s="52"/>
      <c r="E362" s="85"/>
      <c r="F362" s="52"/>
      <c r="J362" s="12"/>
      <c r="K362" s="12"/>
    </row>
    <row r="363" spans="4:11" x14ac:dyDescent="0.2">
      <c r="D363" s="52"/>
      <c r="E363" s="85"/>
      <c r="F363" s="52"/>
      <c r="J363" s="12"/>
      <c r="K363" s="12"/>
    </row>
    <row r="364" spans="4:11" x14ac:dyDescent="0.2">
      <c r="D364" s="52"/>
      <c r="E364" s="85"/>
      <c r="F364" s="52"/>
      <c r="J364" s="12"/>
      <c r="K364" s="12"/>
    </row>
    <row r="365" spans="4:11" x14ac:dyDescent="0.2">
      <c r="D365" s="52"/>
      <c r="E365" s="85"/>
      <c r="F365" s="52"/>
      <c r="J365" s="12"/>
      <c r="K365" s="12"/>
    </row>
    <row r="366" spans="4:11" x14ac:dyDescent="0.2">
      <c r="D366" s="52"/>
      <c r="E366" s="85"/>
      <c r="F366" s="52"/>
      <c r="J366" s="12"/>
      <c r="K366" s="12"/>
    </row>
    <row r="367" spans="4:11" x14ac:dyDescent="0.2">
      <c r="D367" s="52"/>
      <c r="E367" s="85"/>
      <c r="F367" s="52"/>
      <c r="J367" s="12"/>
      <c r="K367" s="12"/>
    </row>
    <row r="368" spans="4:11" x14ac:dyDescent="0.2">
      <c r="D368" s="52"/>
      <c r="E368" s="85"/>
      <c r="F368" s="52"/>
      <c r="J368" s="12"/>
      <c r="K368" s="12"/>
    </row>
    <row r="369" spans="4:11" x14ac:dyDescent="0.2">
      <c r="D369" s="52"/>
      <c r="E369" s="85"/>
      <c r="F369" s="52"/>
      <c r="J369" s="12"/>
      <c r="K369" s="12"/>
    </row>
    <row r="370" spans="4:11" x14ac:dyDescent="0.2">
      <c r="D370" s="52"/>
      <c r="E370" s="85"/>
      <c r="F370" s="52"/>
      <c r="J370" s="12"/>
      <c r="K370" s="12"/>
    </row>
    <row r="371" spans="4:11" x14ac:dyDescent="0.2">
      <c r="D371" s="52"/>
      <c r="E371" s="85"/>
      <c r="F371" s="52"/>
      <c r="J371" s="12"/>
      <c r="K371" s="12"/>
    </row>
    <row r="372" spans="4:11" x14ac:dyDescent="0.2">
      <c r="D372" s="52"/>
      <c r="E372" s="85"/>
      <c r="F372" s="52"/>
      <c r="J372" s="12"/>
      <c r="K372" s="12"/>
    </row>
    <row r="373" spans="4:11" x14ac:dyDescent="0.2">
      <c r="D373" s="52"/>
      <c r="E373" s="85"/>
      <c r="F373" s="52"/>
      <c r="J373" s="12"/>
      <c r="K373" s="12"/>
    </row>
    <row r="374" spans="4:11" x14ac:dyDescent="0.2">
      <c r="D374" s="52"/>
      <c r="E374" s="85"/>
      <c r="F374" s="52"/>
      <c r="J374" s="12"/>
      <c r="K374" s="12"/>
    </row>
    <row r="375" spans="4:11" x14ac:dyDescent="0.2">
      <c r="D375" s="52"/>
      <c r="E375" s="85"/>
      <c r="F375" s="52"/>
      <c r="J375" s="12"/>
      <c r="K375" s="12"/>
    </row>
    <row r="376" spans="4:11" x14ac:dyDescent="0.2">
      <c r="D376" s="52"/>
      <c r="E376" s="85"/>
      <c r="F376" s="52"/>
      <c r="J376" s="12"/>
      <c r="K376" s="12"/>
    </row>
    <row r="377" spans="4:11" x14ac:dyDescent="0.2">
      <c r="D377" s="52"/>
      <c r="E377" s="85"/>
      <c r="F377" s="52"/>
      <c r="J377" s="12"/>
      <c r="K377" s="12"/>
    </row>
    <row r="378" spans="4:11" x14ac:dyDescent="0.2">
      <c r="D378" s="52"/>
      <c r="E378" s="85"/>
      <c r="F378" s="52"/>
      <c r="J378" s="12"/>
      <c r="K378" s="12"/>
    </row>
    <row r="379" spans="4:11" x14ac:dyDescent="0.2">
      <c r="D379" s="52"/>
      <c r="E379" s="85"/>
      <c r="F379" s="52"/>
      <c r="J379" s="12"/>
      <c r="K379" s="12"/>
    </row>
    <row r="380" spans="4:11" x14ac:dyDescent="0.2">
      <c r="D380" s="52"/>
      <c r="E380" s="85"/>
      <c r="F380" s="52"/>
      <c r="J380" s="12"/>
      <c r="K380" s="12"/>
    </row>
    <row r="381" spans="4:11" x14ac:dyDescent="0.2">
      <c r="D381" s="52"/>
      <c r="E381" s="85"/>
      <c r="F381" s="52"/>
      <c r="J381" s="12"/>
      <c r="K381" s="12"/>
    </row>
    <row r="382" spans="4:11" x14ac:dyDescent="0.2">
      <c r="D382" s="52"/>
      <c r="E382" s="85"/>
      <c r="F382" s="52"/>
      <c r="J382" s="12"/>
      <c r="K382" s="12"/>
    </row>
    <row r="383" spans="4:11" x14ac:dyDescent="0.2">
      <c r="D383" s="52"/>
      <c r="E383" s="85"/>
      <c r="F383" s="52"/>
      <c r="J383" s="12"/>
      <c r="K383" s="12"/>
    </row>
    <row r="384" spans="4:11" x14ac:dyDescent="0.2">
      <c r="D384" s="52"/>
      <c r="E384" s="85"/>
      <c r="F384" s="52"/>
      <c r="J384" s="12"/>
      <c r="K384" s="12"/>
    </row>
    <row r="385" spans="4:11" x14ac:dyDescent="0.2">
      <c r="D385" s="52"/>
      <c r="E385" s="85"/>
      <c r="F385" s="52"/>
      <c r="J385" s="12"/>
      <c r="K385" s="12"/>
    </row>
    <row r="386" spans="4:11" x14ac:dyDescent="0.2">
      <c r="D386" s="52"/>
      <c r="E386" s="85"/>
      <c r="F386" s="52"/>
      <c r="J386" s="12"/>
      <c r="K386" s="12"/>
    </row>
    <row r="387" spans="4:11" x14ac:dyDescent="0.2">
      <c r="D387" s="52"/>
      <c r="E387" s="85"/>
      <c r="F387" s="52"/>
      <c r="J387" s="12"/>
      <c r="K387" s="12"/>
    </row>
    <row r="388" spans="4:11" x14ac:dyDescent="0.2">
      <c r="D388" s="52"/>
      <c r="E388" s="85"/>
      <c r="F388" s="52"/>
      <c r="J388" s="12"/>
      <c r="K388" s="12"/>
    </row>
    <row r="389" spans="4:11" x14ac:dyDescent="0.2">
      <c r="D389" s="52"/>
      <c r="E389" s="85"/>
      <c r="F389" s="52"/>
      <c r="J389" s="12"/>
      <c r="K389" s="12"/>
    </row>
    <row r="390" spans="4:11" x14ac:dyDescent="0.2">
      <c r="D390" s="52"/>
      <c r="E390" s="85"/>
      <c r="F390" s="52"/>
      <c r="J390" s="12"/>
      <c r="K390" s="12"/>
    </row>
    <row r="391" spans="4:11" x14ac:dyDescent="0.2">
      <c r="D391" s="52"/>
      <c r="E391" s="85"/>
      <c r="F391" s="52"/>
      <c r="J391" s="12"/>
      <c r="K391" s="12"/>
    </row>
    <row r="392" spans="4:11" x14ac:dyDescent="0.2">
      <c r="D392" s="52"/>
      <c r="E392" s="85"/>
      <c r="F392" s="52"/>
      <c r="J392" s="12"/>
      <c r="K392" s="12"/>
    </row>
    <row r="393" spans="4:11" x14ac:dyDescent="0.2">
      <c r="D393" s="52"/>
      <c r="E393" s="85"/>
      <c r="F393" s="52"/>
      <c r="J393" s="12"/>
      <c r="K393" s="12"/>
    </row>
    <row r="394" spans="4:11" x14ac:dyDescent="0.2">
      <c r="D394" s="52"/>
      <c r="E394" s="85"/>
      <c r="F394" s="52"/>
      <c r="J394" s="12"/>
      <c r="K394" s="12"/>
    </row>
    <row r="395" spans="4:11" x14ac:dyDescent="0.2">
      <c r="D395" s="52"/>
      <c r="E395" s="85"/>
      <c r="F395" s="52"/>
      <c r="J395" s="12"/>
      <c r="K395" s="12"/>
    </row>
    <row r="396" spans="4:11" x14ac:dyDescent="0.2">
      <c r="D396" s="52"/>
      <c r="E396" s="85"/>
      <c r="F396" s="52"/>
      <c r="J396" s="12"/>
      <c r="K396" s="12"/>
    </row>
    <row r="397" spans="4:11" x14ac:dyDescent="0.2">
      <c r="D397" s="52"/>
      <c r="E397" s="85"/>
      <c r="F397" s="52"/>
      <c r="J397" s="12"/>
      <c r="K397" s="12"/>
    </row>
    <row r="398" spans="4:11" x14ac:dyDescent="0.2">
      <c r="D398" s="52"/>
      <c r="E398" s="85"/>
      <c r="F398" s="52"/>
      <c r="J398" s="12"/>
      <c r="K398" s="12"/>
    </row>
    <row r="399" spans="4:11" x14ac:dyDescent="0.2">
      <c r="D399" s="52"/>
      <c r="E399" s="85"/>
      <c r="F399" s="52"/>
      <c r="J399" s="12"/>
      <c r="K399" s="12"/>
    </row>
    <row r="400" spans="4:11" x14ac:dyDescent="0.2">
      <c r="D400" s="52"/>
      <c r="E400" s="85"/>
      <c r="F400" s="52"/>
      <c r="J400" s="12"/>
      <c r="K400" s="12"/>
    </row>
    <row r="401" spans="4:11" x14ac:dyDescent="0.2">
      <c r="D401" s="52"/>
      <c r="E401" s="85"/>
      <c r="F401" s="52"/>
      <c r="J401" s="12"/>
      <c r="K401" s="12"/>
    </row>
    <row r="402" spans="4:11" x14ac:dyDescent="0.2">
      <c r="D402" s="52"/>
      <c r="E402" s="85"/>
      <c r="F402" s="52"/>
      <c r="J402" s="12"/>
      <c r="K402" s="12"/>
    </row>
    <row r="403" spans="4:11" x14ac:dyDescent="0.2">
      <c r="D403" s="52"/>
      <c r="E403" s="85"/>
      <c r="F403" s="52"/>
      <c r="J403" s="12"/>
      <c r="K403" s="12"/>
    </row>
    <row r="404" spans="4:11" x14ac:dyDescent="0.2">
      <c r="D404" s="52"/>
      <c r="E404" s="85"/>
      <c r="F404" s="52"/>
      <c r="J404" s="12"/>
      <c r="K404" s="12"/>
    </row>
    <row r="405" spans="4:11" x14ac:dyDescent="0.2">
      <c r="D405" s="52"/>
      <c r="E405" s="85"/>
      <c r="F405" s="52"/>
      <c r="J405" s="12"/>
      <c r="K405" s="12"/>
    </row>
    <row r="406" spans="4:11" x14ac:dyDescent="0.2">
      <c r="D406" s="52"/>
      <c r="E406" s="85"/>
      <c r="F406" s="52"/>
      <c r="J406" s="12"/>
      <c r="K406" s="12"/>
    </row>
    <row r="407" spans="4:11" x14ac:dyDescent="0.2">
      <c r="D407" s="52"/>
      <c r="E407" s="85"/>
      <c r="F407" s="52"/>
      <c r="J407" s="12"/>
      <c r="K407" s="12"/>
    </row>
    <row r="408" spans="4:11" x14ac:dyDescent="0.2">
      <c r="D408" s="52"/>
      <c r="E408" s="85"/>
      <c r="F408" s="52"/>
      <c r="J408" s="12"/>
      <c r="K408" s="12"/>
    </row>
    <row r="409" spans="4:11" x14ac:dyDescent="0.2">
      <c r="D409" s="52"/>
      <c r="E409" s="85"/>
      <c r="F409" s="52"/>
      <c r="J409" s="12"/>
      <c r="K409" s="12"/>
    </row>
    <row r="410" spans="4:11" x14ac:dyDescent="0.2">
      <c r="D410" s="52"/>
      <c r="E410" s="85"/>
      <c r="F410" s="52"/>
      <c r="J410" s="12"/>
      <c r="K410" s="12"/>
    </row>
    <row r="411" spans="4:11" x14ac:dyDescent="0.2">
      <c r="D411" s="52"/>
      <c r="E411" s="85"/>
      <c r="F411" s="52"/>
      <c r="J411" s="12"/>
      <c r="K411" s="12"/>
    </row>
    <row r="412" spans="4:11" x14ac:dyDescent="0.2">
      <c r="D412" s="52"/>
      <c r="E412" s="85"/>
      <c r="F412" s="52"/>
      <c r="J412" s="12"/>
      <c r="K412" s="12"/>
    </row>
    <row r="413" spans="4:11" x14ac:dyDescent="0.2">
      <c r="D413" s="52"/>
      <c r="E413" s="85"/>
      <c r="F413" s="52"/>
      <c r="J413" s="12"/>
      <c r="K413" s="12"/>
    </row>
    <row r="414" spans="4:11" x14ac:dyDescent="0.2">
      <c r="D414" s="52"/>
      <c r="E414" s="85"/>
      <c r="F414" s="52"/>
      <c r="J414" s="12"/>
      <c r="K414" s="12"/>
    </row>
    <row r="415" spans="4:11" x14ac:dyDescent="0.2">
      <c r="D415" s="52"/>
      <c r="E415" s="85"/>
      <c r="F415" s="52"/>
      <c r="J415" s="12"/>
      <c r="K415" s="12"/>
    </row>
    <row r="416" spans="4:11" x14ac:dyDescent="0.2">
      <c r="D416" s="52"/>
      <c r="E416" s="85"/>
      <c r="F416" s="52"/>
      <c r="J416" s="12"/>
      <c r="K416" s="12"/>
    </row>
    <row r="417" spans="4:11" x14ac:dyDescent="0.2">
      <c r="D417" s="52"/>
      <c r="E417" s="85"/>
      <c r="F417" s="52"/>
      <c r="J417" s="12"/>
      <c r="K417" s="12"/>
    </row>
    <row r="418" spans="4:11" x14ac:dyDescent="0.2">
      <c r="D418" s="52"/>
      <c r="E418" s="85"/>
      <c r="F418" s="52"/>
      <c r="J418" s="12"/>
      <c r="K418" s="12"/>
    </row>
    <row r="419" spans="4:11" x14ac:dyDescent="0.2">
      <c r="D419" s="52"/>
      <c r="E419" s="85"/>
      <c r="F419" s="52"/>
      <c r="J419" s="12"/>
      <c r="K419" s="12"/>
    </row>
    <row r="420" spans="4:11" x14ac:dyDescent="0.2">
      <c r="D420" s="52"/>
      <c r="E420" s="85"/>
      <c r="F420" s="52"/>
      <c r="J420" s="12"/>
      <c r="K420" s="12"/>
    </row>
    <row r="421" spans="4:11" x14ac:dyDescent="0.2">
      <c r="D421" s="52"/>
      <c r="E421" s="85"/>
      <c r="F421" s="52"/>
      <c r="J421" s="12"/>
      <c r="K421" s="12"/>
    </row>
    <row r="422" spans="4:11" x14ac:dyDescent="0.2">
      <c r="D422" s="52"/>
      <c r="E422" s="85"/>
      <c r="F422" s="52"/>
      <c r="J422" s="12"/>
      <c r="K422" s="12"/>
    </row>
    <row r="423" spans="4:11" x14ac:dyDescent="0.2">
      <c r="D423" s="52"/>
      <c r="E423" s="85"/>
      <c r="F423" s="52"/>
      <c r="J423" s="12"/>
      <c r="K423" s="12"/>
    </row>
    <row r="424" spans="4:11" x14ac:dyDescent="0.2">
      <c r="D424" s="52"/>
      <c r="E424" s="85"/>
      <c r="F424" s="52"/>
      <c r="J424" s="12"/>
      <c r="K424" s="12"/>
    </row>
    <row r="425" spans="4:11" x14ac:dyDescent="0.2">
      <c r="D425" s="52"/>
      <c r="E425" s="85"/>
      <c r="F425" s="52"/>
      <c r="J425" s="12"/>
      <c r="K425" s="12"/>
    </row>
    <row r="426" spans="4:11" x14ac:dyDescent="0.2">
      <c r="D426" s="52"/>
      <c r="E426" s="85"/>
      <c r="F426" s="52"/>
      <c r="J426" s="12"/>
      <c r="K426" s="12"/>
    </row>
    <row r="427" spans="4:11" x14ac:dyDescent="0.2">
      <c r="D427" s="52"/>
      <c r="E427" s="85"/>
      <c r="F427" s="52"/>
      <c r="J427" s="12"/>
      <c r="K427" s="12"/>
    </row>
    <row r="428" spans="4:11" x14ac:dyDescent="0.2">
      <c r="D428" s="52"/>
      <c r="E428" s="85"/>
      <c r="F428" s="52"/>
      <c r="J428" s="12"/>
      <c r="K428" s="12"/>
    </row>
    <row r="429" spans="4:11" x14ac:dyDescent="0.2">
      <c r="D429" s="52"/>
      <c r="E429" s="85"/>
      <c r="F429" s="52"/>
      <c r="J429" s="12"/>
      <c r="K429" s="12"/>
    </row>
    <row r="430" spans="4:11" x14ac:dyDescent="0.2">
      <c r="D430" s="52"/>
      <c r="E430" s="85"/>
      <c r="F430" s="52"/>
      <c r="J430" s="12"/>
      <c r="K430" s="12"/>
    </row>
    <row r="431" spans="4:11" x14ac:dyDescent="0.2">
      <c r="D431" s="52"/>
      <c r="E431" s="85"/>
      <c r="F431" s="52"/>
      <c r="J431" s="12"/>
      <c r="K431" s="12"/>
    </row>
    <row r="432" spans="4:11" x14ac:dyDescent="0.2">
      <c r="D432" s="52"/>
      <c r="E432" s="85"/>
      <c r="F432" s="52"/>
      <c r="J432" s="12"/>
      <c r="K432" s="12"/>
    </row>
    <row r="433" spans="4:11" x14ac:dyDescent="0.2">
      <c r="D433" s="52"/>
      <c r="E433" s="85"/>
      <c r="F433" s="52"/>
      <c r="J433" s="12"/>
      <c r="K433" s="12"/>
    </row>
    <row r="434" spans="4:11" x14ac:dyDescent="0.2">
      <c r="D434" s="52"/>
      <c r="E434" s="85"/>
      <c r="F434" s="52"/>
      <c r="J434" s="12"/>
      <c r="K434" s="12"/>
    </row>
    <row r="435" spans="4:11" x14ac:dyDescent="0.2">
      <c r="D435" s="52"/>
      <c r="E435" s="85"/>
      <c r="F435" s="52"/>
      <c r="J435" s="12"/>
      <c r="K435" s="12"/>
    </row>
    <row r="436" spans="4:11" x14ac:dyDescent="0.2">
      <c r="D436" s="52"/>
      <c r="E436" s="85"/>
      <c r="F436" s="52"/>
      <c r="J436" s="12"/>
      <c r="K436" s="12"/>
    </row>
    <row r="437" spans="4:11" x14ac:dyDescent="0.2">
      <c r="D437" s="52"/>
      <c r="E437" s="85"/>
      <c r="F437" s="52"/>
      <c r="J437" s="12"/>
      <c r="K437" s="12"/>
    </row>
    <row r="438" spans="4:11" x14ac:dyDescent="0.2">
      <c r="D438" s="52"/>
      <c r="E438" s="85"/>
      <c r="F438" s="52"/>
      <c r="J438" s="12"/>
      <c r="K438" s="12"/>
    </row>
    <row r="439" spans="4:11" x14ac:dyDescent="0.2">
      <c r="D439" s="52"/>
      <c r="E439" s="85"/>
      <c r="F439" s="52"/>
      <c r="J439" s="12"/>
      <c r="K439" s="12"/>
    </row>
    <row r="440" spans="4:11" x14ac:dyDescent="0.2">
      <c r="D440" s="52"/>
      <c r="E440" s="85"/>
      <c r="F440" s="52"/>
      <c r="J440" s="12"/>
      <c r="K440" s="12"/>
    </row>
    <row r="441" spans="4:11" x14ac:dyDescent="0.2">
      <c r="D441" s="52"/>
      <c r="E441" s="85"/>
      <c r="F441" s="52"/>
      <c r="J441" s="12"/>
      <c r="K441" s="12"/>
    </row>
    <row r="442" spans="4:11" x14ac:dyDescent="0.2">
      <c r="D442" s="52"/>
      <c r="E442" s="85"/>
      <c r="F442" s="52"/>
      <c r="J442" s="12"/>
      <c r="K442" s="12"/>
    </row>
    <row r="443" spans="4:11" x14ac:dyDescent="0.2">
      <c r="D443" s="52"/>
      <c r="E443" s="85"/>
      <c r="F443" s="52"/>
      <c r="J443" s="12"/>
      <c r="K443" s="12"/>
    </row>
    <row r="444" spans="4:11" x14ac:dyDescent="0.2">
      <c r="D444" s="52"/>
      <c r="E444" s="85"/>
      <c r="F444" s="52"/>
      <c r="J444" s="12"/>
      <c r="K444" s="12"/>
    </row>
    <row r="445" spans="4:11" x14ac:dyDescent="0.2">
      <c r="D445" s="52"/>
      <c r="E445" s="85"/>
      <c r="F445" s="52"/>
      <c r="J445" s="12"/>
      <c r="K445" s="12"/>
    </row>
    <row r="446" spans="4:11" x14ac:dyDescent="0.2">
      <c r="D446" s="52"/>
      <c r="E446" s="85"/>
      <c r="F446" s="52"/>
      <c r="J446" s="12"/>
      <c r="K446" s="12"/>
    </row>
    <row r="447" spans="4:11" x14ac:dyDescent="0.2">
      <c r="D447" s="52"/>
      <c r="E447" s="85"/>
      <c r="F447" s="52"/>
      <c r="J447" s="12"/>
      <c r="K447" s="12"/>
    </row>
    <row r="448" spans="4:11" x14ac:dyDescent="0.2">
      <c r="D448" s="52"/>
      <c r="E448" s="85"/>
      <c r="F448" s="52"/>
      <c r="J448" s="12"/>
      <c r="K448" s="12"/>
    </row>
    <row r="449" spans="4:11" x14ac:dyDescent="0.2">
      <c r="D449" s="52"/>
      <c r="E449" s="85"/>
      <c r="F449" s="52"/>
      <c r="J449" s="12"/>
      <c r="K449" s="12"/>
    </row>
    <row r="450" spans="4:11" x14ac:dyDescent="0.2">
      <c r="D450" s="52"/>
      <c r="E450" s="85"/>
      <c r="F450" s="52"/>
      <c r="J450" s="12"/>
      <c r="K450" s="12"/>
    </row>
    <row r="451" spans="4:11" x14ac:dyDescent="0.2">
      <c r="D451" s="52"/>
      <c r="E451" s="85"/>
      <c r="F451" s="52"/>
      <c r="J451" s="12"/>
      <c r="K451" s="12"/>
    </row>
    <row r="452" spans="4:11" x14ac:dyDescent="0.2">
      <c r="D452" s="52"/>
      <c r="E452" s="85"/>
      <c r="F452" s="52"/>
      <c r="J452" s="12"/>
      <c r="K452" s="12"/>
    </row>
    <row r="453" spans="4:11" x14ac:dyDescent="0.2">
      <c r="D453" s="52"/>
      <c r="E453" s="85"/>
      <c r="F453" s="52"/>
      <c r="J453" s="12"/>
      <c r="K453" s="12"/>
    </row>
    <row r="454" spans="4:11" x14ac:dyDescent="0.2">
      <c r="D454" s="52"/>
      <c r="E454" s="85"/>
      <c r="F454" s="52"/>
      <c r="J454" s="12"/>
      <c r="K454" s="12"/>
    </row>
    <row r="455" spans="4:11" x14ac:dyDescent="0.2">
      <c r="D455" s="52"/>
      <c r="E455" s="85"/>
      <c r="F455" s="52"/>
      <c r="J455" s="12"/>
      <c r="K455" s="12"/>
    </row>
    <row r="456" spans="4:11" x14ac:dyDescent="0.2">
      <c r="D456" s="52"/>
      <c r="E456" s="85"/>
      <c r="F456" s="52"/>
      <c r="J456" s="12"/>
      <c r="K456" s="12"/>
    </row>
    <row r="457" spans="4:11" x14ac:dyDescent="0.2">
      <c r="D457" s="52"/>
      <c r="E457" s="85"/>
      <c r="F457" s="52"/>
      <c r="J457" s="12"/>
      <c r="K457" s="12"/>
    </row>
    <row r="458" spans="4:11" x14ac:dyDescent="0.2">
      <c r="D458" s="52"/>
      <c r="E458" s="85"/>
      <c r="F458" s="52"/>
      <c r="J458" s="12"/>
      <c r="K458" s="12"/>
    </row>
    <row r="459" spans="4:11" x14ac:dyDescent="0.2">
      <c r="D459" s="52"/>
      <c r="E459" s="85"/>
      <c r="F459" s="52"/>
      <c r="J459" s="12"/>
      <c r="K459" s="12"/>
    </row>
    <row r="460" spans="4:11" x14ac:dyDescent="0.2">
      <c r="D460" s="52"/>
      <c r="E460" s="85"/>
      <c r="F460" s="52"/>
      <c r="J460" s="12"/>
      <c r="K460" s="12"/>
    </row>
    <row r="461" spans="4:11" x14ac:dyDescent="0.2">
      <c r="D461" s="52"/>
      <c r="E461" s="85"/>
      <c r="F461" s="52"/>
      <c r="J461" s="12"/>
      <c r="K461" s="12"/>
    </row>
    <row r="462" spans="4:11" x14ac:dyDescent="0.2">
      <c r="D462" s="52"/>
      <c r="E462" s="85"/>
      <c r="F462" s="52"/>
      <c r="J462" s="12"/>
      <c r="K462" s="12"/>
    </row>
    <row r="463" spans="4:11" x14ac:dyDescent="0.2">
      <c r="D463" s="52"/>
      <c r="E463" s="85"/>
      <c r="F463" s="52"/>
      <c r="J463" s="12"/>
      <c r="K463" s="12"/>
    </row>
    <row r="464" spans="4:11" x14ac:dyDescent="0.2">
      <c r="D464" s="52"/>
      <c r="E464" s="85"/>
      <c r="F464" s="52"/>
      <c r="J464" s="12"/>
      <c r="K464" s="12"/>
    </row>
    <row r="465" spans="4:11" x14ac:dyDescent="0.2">
      <c r="D465" s="52"/>
      <c r="E465" s="85"/>
      <c r="F465" s="52"/>
      <c r="J465" s="12"/>
      <c r="K465" s="12"/>
    </row>
    <row r="466" spans="4:11" x14ac:dyDescent="0.2">
      <c r="D466" s="52"/>
      <c r="E466" s="85"/>
      <c r="F466" s="52"/>
      <c r="J466" s="12"/>
      <c r="K466" s="12"/>
    </row>
    <row r="467" spans="4:11" x14ac:dyDescent="0.2">
      <c r="D467" s="52"/>
      <c r="E467" s="85"/>
      <c r="F467" s="52"/>
      <c r="J467" s="12"/>
      <c r="K467" s="12"/>
    </row>
    <row r="468" spans="4:11" x14ac:dyDescent="0.2">
      <c r="D468" s="52"/>
      <c r="E468" s="85"/>
      <c r="F468" s="52"/>
      <c r="J468" s="12"/>
      <c r="K468" s="12"/>
    </row>
    <row r="469" spans="4:11" x14ac:dyDescent="0.2">
      <c r="D469" s="52"/>
      <c r="E469" s="85"/>
      <c r="F469" s="52"/>
      <c r="J469" s="12"/>
      <c r="K469" s="12"/>
    </row>
    <row r="470" spans="4:11" x14ac:dyDescent="0.2">
      <c r="D470" s="52"/>
      <c r="E470" s="85"/>
      <c r="F470" s="52"/>
      <c r="J470" s="12"/>
      <c r="K470" s="12"/>
    </row>
    <row r="471" spans="4:11" x14ac:dyDescent="0.2">
      <c r="D471" s="52"/>
      <c r="E471" s="85"/>
      <c r="F471" s="52"/>
      <c r="J471" s="12"/>
      <c r="K471" s="12"/>
    </row>
    <row r="472" spans="4:11" x14ac:dyDescent="0.2">
      <c r="D472" s="52"/>
      <c r="E472" s="85"/>
      <c r="F472" s="52"/>
      <c r="J472" s="12"/>
      <c r="K472" s="12"/>
    </row>
    <row r="473" spans="4:11" x14ac:dyDescent="0.2">
      <c r="D473" s="52"/>
      <c r="E473" s="85"/>
      <c r="F473" s="52"/>
      <c r="J473" s="12"/>
      <c r="K473" s="12"/>
    </row>
    <row r="474" spans="4:11" x14ac:dyDescent="0.2">
      <c r="D474" s="52"/>
      <c r="E474" s="85"/>
      <c r="F474" s="52"/>
      <c r="J474" s="12"/>
      <c r="K474" s="12"/>
    </row>
    <row r="475" spans="4:11" x14ac:dyDescent="0.2">
      <c r="D475" s="52"/>
      <c r="E475" s="85"/>
      <c r="F475" s="52"/>
      <c r="J475" s="12"/>
      <c r="K475" s="12"/>
    </row>
    <row r="476" spans="4:11" x14ac:dyDescent="0.2">
      <c r="D476" s="52"/>
      <c r="E476" s="85"/>
      <c r="F476" s="52"/>
      <c r="J476" s="12"/>
      <c r="K476" s="12"/>
    </row>
    <row r="477" spans="4:11" x14ac:dyDescent="0.2">
      <c r="D477" s="52"/>
      <c r="E477" s="85"/>
      <c r="F477" s="52"/>
      <c r="J477" s="12"/>
      <c r="K477" s="12"/>
    </row>
    <row r="478" spans="4:11" x14ac:dyDescent="0.2">
      <c r="D478" s="52"/>
      <c r="E478" s="85"/>
      <c r="F478" s="52"/>
      <c r="J478" s="12"/>
      <c r="K478" s="12"/>
    </row>
    <row r="479" spans="4:11" x14ac:dyDescent="0.2">
      <c r="D479" s="52"/>
      <c r="E479" s="85"/>
      <c r="F479" s="52"/>
      <c r="J479" s="12"/>
      <c r="K479" s="12"/>
    </row>
    <row r="480" spans="4:11" x14ac:dyDescent="0.2">
      <c r="D480" s="52"/>
      <c r="E480" s="85"/>
      <c r="F480" s="52"/>
      <c r="J480" s="12"/>
      <c r="K480" s="12"/>
    </row>
    <row r="481" spans="4:11" x14ac:dyDescent="0.2">
      <c r="D481" s="52"/>
      <c r="E481" s="85"/>
      <c r="F481" s="52"/>
      <c r="J481" s="12"/>
      <c r="K481" s="12"/>
    </row>
    <row r="482" spans="4:11" x14ac:dyDescent="0.2">
      <c r="D482" s="52"/>
      <c r="E482" s="85"/>
      <c r="F482" s="52"/>
      <c r="J482" s="12"/>
      <c r="K482" s="12"/>
    </row>
    <row r="483" spans="4:11" x14ac:dyDescent="0.2">
      <c r="D483" s="52"/>
      <c r="E483" s="85"/>
      <c r="F483" s="52"/>
      <c r="J483" s="12"/>
      <c r="K483" s="12"/>
    </row>
    <row r="484" spans="4:11" x14ac:dyDescent="0.2">
      <c r="D484" s="52"/>
      <c r="E484" s="85"/>
      <c r="F484" s="52"/>
      <c r="J484" s="12"/>
      <c r="K484" s="12"/>
    </row>
    <row r="485" spans="4:11" x14ac:dyDescent="0.2">
      <c r="D485" s="52"/>
      <c r="E485" s="85"/>
      <c r="F485" s="52"/>
      <c r="J485" s="12"/>
      <c r="K485" s="12"/>
    </row>
    <row r="486" spans="4:11" x14ac:dyDescent="0.2">
      <c r="D486" s="52"/>
      <c r="E486" s="85"/>
      <c r="F486" s="52"/>
      <c r="J486" s="12"/>
      <c r="K486" s="12"/>
    </row>
    <row r="487" spans="4:11" x14ac:dyDescent="0.2">
      <c r="D487" s="52"/>
      <c r="E487" s="85"/>
      <c r="F487" s="52"/>
      <c r="J487" s="12"/>
      <c r="K487" s="12"/>
    </row>
    <row r="488" spans="4:11" x14ac:dyDescent="0.2">
      <c r="D488" s="52"/>
      <c r="E488" s="85"/>
      <c r="F488" s="52"/>
      <c r="J488" s="12"/>
      <c r="K488" s="12"/>
    </row>
    <row r="489" spans="4:11" x14ac:dyDescent="0.2">
      <c r="D489" s="52"/>
      <c r="E489" s="85"/>
      <c r="F489" s="52"/>
      <c r="J489" s="12"/>
      <c r="K489" s="12"/>
    </row>
    <row r="490" spans="4:11" x14ac:dyDescent="0.2">
      <c r="D490" s="52"/>
      <c r="E490" s="85"/>
      <c r="F490" s="52"/>
      <c r="J490" s="12"/>
      <c r="K490" s="12"/>
    </row>
    <row r="491" spans="4:11" x14ac:dyDescent="0.2">
      <c r="D491" s="52"/>
      <c r="E491" s="85"/>
      <c r="F491" s="52"/>
      <c r="J491" s="12"/>
      <c r="K491" s="12"/>
    </row>
    <row r="492" spans="4:11" x14ac:dyDescent="0.2">
      <c r="D492" s="52"/>
      <c r="E492" s="85"/>
      <c r="F492" s="52"/>
      <c r="J492" s="12"/>
      <c r="K492" s="12"/>
    </row>
    <row r="493" spans="4:11" x14ac:dyDescent="0.2">
      <c r="D493" s="52"/>
      <c r="E493" s="85"/>
      <c r="F493" s="52"/>
      <c r="J493" s="12"/>
      <c r="K493" s="12"/>
    </row>
    <row r="494" spans="4:11" x14ac:dyDescent="0.2">
      <c r="D494" s="52"/>
      <c r="E494" s="85"/>
      <c r="F494" s="52"/>
      <c r="J494" s="12"/>
      <c r="K494" s="12"/>
    </row>
    <row r="495" spans="4:11" x14ac:dyDescent="0.2">
      <c r="D495" s="52"/>
      <c r="E495" s="85"/>
      <c r="F495" s="52"/>
      <c r="J495" s="12"/>
      <c r="K495" s="12"/>
    </row>
    <row r="496" spans="4:11" x14ac:dyDescent="0.2">
      <c r="D496" s="52"/>
      <c r="E496" s="85"/>
      <c r="F496" s="52"/>
      <c r="J496" s="12"/>
      <c r="K496" s="12"/>
    </row>
    <row r="497" spans="4:11" x14ac:dyDescent="0.2">
      <c r="D497" s="52"/>
      <c r="E497" s="85"/>
      <c r="F497" s="52"/>
      <c r="J497" s="12"/>
      <c r="K497" s="12"/>
    </row>
    <row r="498" spans="4:11" x14ac:dyDescent="0.2">
      <c r="D498" s="52"/>
      <c r="E498" s="85"/>
      <c r="F498" s="52"/>
      <c r="J498" s="12"/>
      <c r="K498" s="12"/>
    </row>
    <row r="499" spans="4:11" x14ac:dyDescent="0.2">
      <c r="D499" s="52"/>
      <c r="E499" s="85"/>
      <c r="F499" s="52"/>
      <c r="J499" s="12"/>
      <c r="K499" s="12"/>
    </row>
    <row r="500" spans="4:11" x14ac:dyDescent="0.2">
      <c r="D500" s="52"/>
      <c r="E500" s="85"/>
      <c r="F500" s="52"/>
      <c r="J500" s="12"/>
      <c r="K500" s="12"/>
    </row>
    <row r="501" spans="4:11" x14ac:dyDescent="0.2">
      <c r="D501" s="52"/>
      <c r="E501" s="85"/>
      <c r="F501" s="52"/>
      <c r="J501" s="12"/>
      <c r="K501" s="12"/>
    </row>
    <row r="502" spans="4:11" x14ac:dyDescent="0.2">
      <c r="D502" s="52"/>
      <c r="E502" s="85"/>
      <c r="F502" s="52"/>
      <c r="J502" s="12"/>
      <c r="K502" s="12"/>
    </row>
    <row r="503" spans="4:11" x14ac:dyDescent="0.2">
      <c r="D503" s="52"/>
      <c r="E503" s="85"/>
      <c r="F503" s="52"/>
      <c r="J503" s="12"/>
      <c r="K503" s="12"/>
    </row>
    <row r="504" spans="4:11" x14ac:dyDescent="0.2">
      <c r="D504" s="52"/>
      <c r="E504" s="85"/>
      <c r="F504" s="52"/>
      <c r="J504" s="12"/>
      <c r="K504" s="12"/>
    </row>
    <row r="505" spans="4:11" x14ac:dyDescent="0.2">
      <c r="D505" s="52"/>
      <c r="E505" s="85"/>
      <c r="F505" s="52"/>
      <c r="J505" s="12"/>
      <c r="K505" s="12"/>
    </row>
    <row r="506" spans="4:11" x14ac:dyDescent="0.2">
      <c r="D506" s="52"/>
      <c r="E506" s="85"/>
      <c r="F506" s="52"/>
      <c r="J506" s="12"/>
      <c r="K506" s="12"/>
    </row>
    <row r="507" spans="4:11" x14ac:dyDescent="0.2">
      <c r="D507" s="52"/>
      <c r="E507" s="85"/>
      <c r="F507" s="52"/>
      <c r="J507" s="12"/>
      <c r="K507" s="12"/>
    </row>
    <row r="508" spans="4:11" x14ac:dyDescent="0.2">
      <c r="D508" s="52"/>
      <c r="E508" s="85"/>
      <c r="F508" s="52"/>
      <c r="J508" s="12"/>
      <c r="K508" s="12"/>
    </row>
    <row r="509" spans="4:11" x14ac:dyDescent="0.2">
      <c r="D509" s="52"/>
      <c r="E509" s="85"/>
      <c r="F509" s="52"/>
      <c r="J509" s="12"/>
      <c r="K509" s="12"/>
    </row>
    <row r="510" spans="4:11" x14ac:dyDescent="0.2">
      <c r="D510" s="52"/>
      <c r="E510" s="85"/>
      <c r="F510" s="52"/>
      <c r="J510" s="12"/>
      <c r="K510" s="12"/>
    </row>
    <row r="511" spans="4:11" x14ac:dyDescent="0.2">
      <c r="D511" s="52"/>
      <c r="E511" s="85"/>
      <c r="F511" s="52"/>
      <c r="J511" s="12"/>
      <c r="K511" s="12"/>
    </row>
    <row r="512" spans="4:11" x14ac:dyDescent="0.2">
      <c r="D512" s="52"/>
      <c r="E512" s="85"/>
      <c r="F512" s="52"/>
      <c r="J512" s="12"/>
      <c r="K512" s="12"/>
    </row>
    <row r="513" spans="4:11" x14ac:dyDescent="0.2">
      <c r="D513" s="52"/>
      <c r="E513" s="85"/>
      <c r="F513" s="52"/>
      <c r="J513" s="12"/>
      <c r="K513" s="12"/>
    </row>
    <row r="514" spans="4:11" x14ac:dyDescent="0.2">
      <c r="D514" s="52"/>
      <c r="E514" s="85"/>
      <c r="F514" s="52"/>
      <c r="J514" s="12"/>
      <c r="K514" s="12"/>
    </row>
    <row r="515" spans="4:11" x14ac:dyDescent="0.2">
      <c r="D515" s="52"/>
      <c r="E515" s="85"/>
      <c r="F515" s="52"/>
      <c r="J515" s="12"/>
      <c r="K515" s="12"/>
    </row>
    <row r="516" spans="4:11" x14ac:dyDescent="0.2">
      <c r="D516" s="52"/>
      <c r="E516" s="85"/>
      <c r="F516" s="52"/>
      <c r="J516" s="12"/>
      <c r="K516" s="12"/>
    </row>
    <row r="517" spans="4:11" x14ac:dyDescent="0.2">
      <c r="D517" s="52"/>
      <c r="E517" s="85"/>
      <c r="F517" s="52"/>
      <c r="J517" s="12"/>
      <c r="K517" s="12"/>
    </row>
    <row r="518" spans="4:11" x14ac:dyDescent="0.2">
      <c r="D518" s="52"/>
      <c r="E518" s="85"/>
      <c r="F518" s="52"/>
      <c r="J518" s="12"/>
      <c r="K518" s="12"/>
    </row>
    <row r="519" spans="4:11" x14ac:dyDescent="0.2">
      <c r="D519" s="52"/>
      <c r="E519" s="85"/>
      <c r="F519" s="52"/>
      <c r="J519" s="12"/>
      <c r="K519" s="12"/>
    </row>
    <row r="520" spans="4:11" x14ac:dyDescent="0.2">
      <c r="D520" s="52"/>
      <c r="E520" s="85"/>
      <c r="F520" s="52"/>
      <c r="J520" s="12"/>
      <c r="K520" s="12"/>
    </row>
    <row r="521" spans="4:11" x14ac:dyDescent="0.2">
      <c r="D521" s="52"/>
      <c r="E521" s="85"/>
      <c r="F521" s="52"/>
      <c r="J521" s="12"/>
      <c r="K521" s="12"/>
    </row>
    <row r="522" spans="4:11" x14ac:dyDescent="0.2">
      <c r="D522" s="52"/>
      <c r="E522" s="85"/>
      <c r="F522" s="52"/>
      <c r="J522" s="12"/>
      <c r="K522" s="12"/>
    </row>
    <row r="523" spans="4:11" x14ac:dyDescent="0.2">
      <c r="D523" s="52"/>
      <c r="E523" s="85"/>
      <c r="F523" s="52"/>
      <c r="J523" s="12"/>
      <c r="K523" s="12"/>
    </row>
    <row r="524" spans="4:11" x14ac:dyDescent="0.2">
      <c r="D524" s="52"/>
      <c r="E524" s="85"/>
      <c r="F524" s="52"/>
      <c r="J524" s="12"/>
      <c r="K524" s="12"/>
    </row>
    <row r="525" spans="4:11" x14ac:dyDescent="0.2">
      <c r="D525" s="52"/>
      <c r="E525" s="85"/>
      <c r="F525" s="52"/>
      <c r="J525" s="12"/>
      <c r="K525" s="12"/>
    </row>
    <row r="526" spans="4:11" x14ac:dyDescent="0.2">
      <c r="D526" s="52"/>
      <c r="E526" s="85"/>
      <c r="F526" s="52"/>
      <c r="J526" s="12"/>
      <c r="K526" s="12"/>
    </row>
    <row r="527" spans="4:11" x14ac:dyDescent="0.2">
      <c r="D527" s="52"/>
      <c r="E527" s="85"/>
      <c r="F527" s="52"/>
      <c r="J527" s="12"/>
      <c r="K527" s="12"/>
    </row>
    <row r="528" spans="4:11" x14ac:dyDescent="0.2">
      <c r="D528" s="52"/>
      <c r="E528" s="85"/>
      <c r="F528" s="52"/>
      <c r="J528" s="12"/>
      <c r="K528" s="12"/>
    </row>
    <row r="529" spans="4:11" x14ac:dyDescent="0.2">
      <c r="D529" s="52"/>
      <c r="E529" s="85"/>
      <c r="F529" s="52"/>
      <c r="J529" s="12"/>
      <c r="K529" s="12"/>
    </row>
    <row r="530" spans="4:11" x14ac:dyDescent="0.2">
      <c r="D530" s="52"/>
      <c r="E530" s="85"/>
      <c r="F530" s="52"/>
      <c r="J530" s="12"/>
      <c r="K530" s="12"/>
    </row>
    <row r="531" spans="4:11" x14ac:dyDescent="0.2">
      <c r="D531" s="52"/>
      <c r="E531" s="85"/>
      <c r="F531" s="52"/>
      <c r="J531" s="12"/>
      <c r="K531" s="12"/>
    </row>
    <row r="532" spans="4:11" x14ac:dyDescent="0.2">
      <c r="D532" s="52"/>
      <c r="E532" s="85"/>
      <c r="F532" s="52"/>
      <c r="J532" s="12"/>
      <c r="K532" s="12"/>
    </row>
    <row r="533" spans="4:11" x14ac:dyDescent="0.2">
      <c r="D533" s="52"/>
      <c r="E533" s="85"/>
      <c r="F533" s="52"/>
      <c r="J533" s="12"/>
      <c r="K533" s="12"/>
    </row>
    <row r="534" spans="4:11" x14ac:dyDescent="0.2">
      <c r="D534" s="52"/>
      <c r="E534" s="85"/>
      <c r="F534" s="52"/>
      <c r="J534" s="12"/>
      <c r="K534" s="12"/>
    </row>
    <row r="535" spans="4:11" x14ac:dyDescent="0.2">
      <c r="D535" s="52"/>
      <c r="E535" s="85"/>
      <c r="F535" s="52"/>
      <c r="J535" s="12"/>
      <c r="K535" s="12"/>
    </row>
    <row r="536" spans="4:11" x14ac:dyDescent="0.2">
      <c r="D536" s="52"/>
      <c r="E536" s="85"/>
      <c r="F536" s="52"/>
      <c r="J536" s="12"/>
      <c r="K536" s="12"/>
    </row>
    <row r="537" spans="4:11" x14ac:dyDescent="0.2">
      <c r="D537" s="52"/>
      <c r="E537" s="85"/>
      <c r="F537" s="52"/>
      <c r="J537" s="12"/>
      <c r="K537" s="12"/>
    </row>
    <row r="538" spans="4:11" x14ac:dyDescent="0.2">
      <c r="D538" s="52"/>
      <c r="E538" s="85"/>
      <c r="F538" s="52"/>
      <c r="J538" s="12"/>
      <c r="K538" s="12"/>
    </row>
    <row r="539" spans="4:11" x14ac:dyDescent="0.2">
      <c r="D539" s="52"/>
      <c r="E539" s="85"/>
      <c r="F539" s="52"/>
      <c r="J539" s="12"/>
      <c r="K539" s="12"/>
    </row>
    <row r="540" spans="4:11" x14ac:dyDescent="0.2">
      <c r="D540" s="52"/>
      <c r="E540" s="85"/>
      <c r="F540" s="52"/>
      <c r="J540" s="12"/>
      <c r="K540" s="12"/>
    </row>
    <row r="541" spans="4:11" x14ac:dyDescent="0.2">
      <c r="D541" s="52"/>
      <c r="E541" s="85"/>
      <c r="F541" s="52"/>
      <c r="J541" s="12"/>
      <c r="K541" s="12"/>
    </row>
    <row r="542" spans="4:11" x14ac:dyDescent="0.2">
      <c r="D542" s="52"/>
      <c r="E542" s="85"/>
      <c r="F542" s="52"/>
      <c r="J542" s="12"/>
      <c r="K542" s="12"/>
    </row>
    <row r="543" spans="4:11" x14ac:dyDescent="0.2">
      <c r="D543" s="52"/>
      <c r="E543" s="85"/>
      <c r="F543" s="52"/>
      <c r="J543" s="12"/>
      <c r="K543" s="12"/>
    </row>
    <row r="544" spans="4:11" x14ac:dyDescent="0.2">
      <c r="D544" s="52"/>
      <c r="E544" s="85"/>
      <c r="F544" s="52"/>
      <c r="J544" s="12"/>
      <c r="K544" s="12"/>
    </row>
    <row r="545" spans="4:11" x14ac:dyDescent="0.2">
      <c r="D545" s="52"/>
      <c r="E545" s="85"/>
      <c r="F545" s="52"/>
      <c r="J545" s="12"/>
      <c r="K545" s="12"/>
    </row>
    <row r="546" spans="4:11" x14ac:dyDescent="0.2">
      <c r="D546" s="52"/>
      <c r="E546" s="85"/>
      <c r="F546" s="52"/>
      <c r="J546" s="12"/>
      <c r="K546" s="12"/>
    </row>
    <row r="547" spans="4:11" x14ac:dyDescent="0.2">
      <c r="D547" s="52"/>
      <c r="E547" s="85"/>
      <c r="F547" s="52"/>
      <c r="J547" s="12"/>
      <c r="K547" s="12"/>
    </row>
    <row r="548" spans="4:11" x14ac:dyDescent="0.2">
      <c r="D548" s="52"/>
      <c r="E548" s="85"/>
      <c r="F548" s="52"/>
      <c r="J548" s="12"/>
      <c r="K548" s="12"/>
    </row>
    <row r="549" spans="4:11" x14ac:dyDescent="0.2">
      <c r="D549" s="52"/>
      <c r="E549" s="85"/>
      <c r="F549" s="52"/>
      <c r="J549" s="12"/>
      <c r="K549" s="12"/>
    </row>
    <row r="550" spans="4:11" x14ac:dyDescent="0.2">
      <c r="D550" s="52"/>
      <c r="E550" s="85"/>
      <c r="F550" s="52"/>
      <c r="J550" s="12"/>
      <c r="K550" s="12"/>
    </row>
    <row r="551" spans="4:11" x14ac:dyDescent="0.2">
      <c r="D551" s="52"/>
      <c r="E551" s="85"/>
      <c r="F551" s="52"/>
      <c r="J551" s="12"/>
      <c r="K551" s="12"/>
    </row>
    <row r="552" spans="4:11" x14ac:dyDescent="0.2">
      <c r="D552" s="52"/>
      <c r="E552" s="85"/>
      <c r="F552" s="52"/>
      <c r="J552" s="12"/>
      <c r="K552" s="12"/>
    </row>
    <row r="553" spans="4:11" x14ac:dyDescent="0.2">
      <c r="D553" s="52"/>
      <c r="E553" s="85"/>
      <c r="F553" s="52"/>
      <c r="J553" s="12"/>
      <c r="K553" s="12"/>
    </row>
    <row r="554" spans="4:11" x14ac:dyDescent="0.2">
      <c r="D554" s="52"/>
      <c r="E554" s="85"/>
      <c r="F554" s="52"/>
      <c r="J554" s="12"/>
      <c r="K554" s="12"/>
    </row>
    <row r="555" spans="4:11" x14ac:dyDescent="0.2">
      <c r="D555" s="52"/>
      <c r="E555" s="85"/>
      <c r="F555" s="52"/>
      <c r="J555" s="12"/>
      <c r="K555" s="12"/>
    </row>
    <row r="556" spans="4:11" x14ac:dyDescent="0.2">
      <c r="D556" s="52"/>
      <c r="E556" s="85"/>
      <c r="F556" s="52"/>
      <c r="J556" s="12"/>
      <c r="K556" s="12"/>
    </row>
    <row r="557" spans="4:11" x14ac:dyDescent="0.2">
      <c r="D557" s="52"/>
      <c r="E557" s="85"/>
      <c r="F557" s="52"/>
      <c r="J557" s="12"/>
      <c r="K557" s="12"/>
    </row>
    <row r="558" spans="4:11" x14ac:dyDescent="0.2">
      <c r="D558" s="52"/>
      <c r="E558" s="85"/>
      <c r="F558" s="52"/>
      <c r="J558" s="12"/>
      <c r="K558" s="12"/>
    </row>
    <row r="559" spans="4:11" x14ac:dyDescent="0.2">
      <c r="D559" s="52"/>
      <c r="E559" s="85"/>
      <c r="F559" s="52"/>
      <c r="J559" s="12"/>
      <c r="K559" s="12"/>
    </row>
    <row r="560" spans="4:11" x14ac:dyDescent="0.2">
      <c r="D560" s="52"/>
      <c r="E560" s="85"/>
      <c r="F560" s="52"/>
      <c r="J560" s="12"/>
      <c r="K560" s="12"/>
    </row>
    <row r="561" spans="4:11" x14ac:dyDescent="0.2">
      <c r="D561" s="52"/>
      <c r="E561" s="85"/>
      <c r="F561" s="52"/>
      <c r="J561" s="12"/>
      <c r="K561" s="12"/>
    </row>
    <row r="562" spans="4:11" x14ac:dyDescent="0.2">
      <c r="D562" s="52"/>
      <c r="E562" s="85"/>
      <c r="F562" s="52"/>
      <c r="J562" s="12"/>
      <c r="K562" s="12"/>
    </row>
    <row r="563" spans="4:11" x14ac:dyDescent="0.2">
      <c r="D563" s="52"/>
      <c r="E563" s="85"/>
      <c r="F563" s="52"/>
      <c r="J563" s="12"/>
      <c r="K563" s="12"/>
    </row>
    <row r="564" spans="4:11" x14ac:dyDescent="0.2">
      <c r="D564" s="52"/>
      <c r="E564" s="85"/>
      <c r="F564" s="52"/>
      <c r="J564" s="12"/>
      <c r="K564" s="12"/>
    </row>
    <row r="565" spans="4:11" x14ac:dyDescent="0.2">
      <c r="D565" s="52"/>
      <c r="E565" s="85"/>
      <c r="F565" s="52"/>
      <c r="J565" s="12"/>
      <c r="K565" s="12"/>
    </row>
    <row r="566" spans="4:11" x14ac:dyDescent="0.2">
      <c r="D566" s="52"/>
      <c r="E566" s="85"/>
      <c r="F566" s="52"/>
      <c r="J566" s="12"/>
      <c r="K566" s="12"/>
    </row>
    <row r="567" spans="4:11" x14ac:dyDescent="0.2">
      <c r="D567" s="52"/>
      <c r="E567" s="85"/>
      <c r="F567" s="52"/>
      <c r="J567" s="12"/>
      <c r="K567" s="12"/>
    </row>
    <row r="568" spans="4:11" x14ac:dyDescent="0.2">
      <c r="D568" s="52"/>
      <c r="E568" s="85"/>
      <c r="F568" s="52"/>
      <c r="J568" s="12"/>
      <c r="K568" s="12"/>
    </row>
    <row r="569" spans="4:11" x14ac:dyDescent="0.2">
      <c r="D569" s="52"/>
      <c r="E569" s="85"/>
      <c r="F569" s="52"/>
      <c r="J569" s="12"/>
      <c r="K569" s="12"/>
    </row>
    <row r="570" spans="4:11" x14ac:dyDescent="0.2">
      <c r="D570" s="52"/>
      <c r="E570" s="85"/>
      <c r="F570" s="52"/>
      <c r="J570" s="12"/>
      <c r="K570" s="12"/>
    </row>
    <row r="571" spans="4:11" x14ac:dyDescent="0.2">
      <c r="D571" s="52"/>
      <c r="E571" s="85"/>
      <c r="F571" s="52"/>
      <c r="J571" s="12"/>
      <c r="K571" s="12"/>
    </row>
    <row r="572" spans="4:11" x14ac:dyDescent="0.2">
      <c r="D572" s="52"/>
      <c r="E572" s="85"/>
      <c r="F572" s="52"/>
      <c r="J572" s="12"/>
      <c r="K572" s="12"/>
    </row>
    <row r="573" spans="4:11" x14ac:dyDescent="0.2">
      <c r="D573" s="52"/>
      <c r="E573" s="85"/>
      <c r="F573" s="52"/>
      <c r="J573" s="12"/>
      <c r="K573" s="12"/>
    </row>
    <row r="574" spans="4:11" x14ac:dyDescent="0.2">
      <c r="D574" s="52"/>
      <c r="E574" s="85"/>
      <c r="F574" s="52"/>
      <c r="J574" s="12"/>
      <c r="K574" s="12"/>
    </row>
    <row r="575" spans="4:11" x14ac:dyDescent="0.2">
      <c r="D575" s="52"/>
      <c r="E575" s="85"/>
      <c r="F575" s="52"/>
      <c r="J575" s="12"/>
      <c r="K575" s="12"/>
    </row>
    <row r="576" spans="4:11" x14ac:dyDescent="0.2">
      <c r="D576" s="52"/>
      <c r="E576" s="85"/>
      <c r="F576" s="52"/>
      <c r="J576" s="12"/>
      <c r="K576" s="12"/>
    </row>
    <row r="577" spans="4:11" x14ac:dyDescent="0.2">
      <c r="D577" s="52"/>
      <c r="E577" s="85"/>
      <c r="F577" s="52"/>
      <c r="J577" s="12"/>
      <c r="K577" s="12"/>
    </row>
    <row r="578" spans="4:11" x14ac:dyDescent="0.2">
      <c r="D578" s="52"/>
      <c r="E578" s="85"/>
      <c r="F578" s="52"/>
      <c r="J578" s="12"/>
      <c r="K578" s="12"/>
    </row>
    <row r="579" spans="4:11" x14ac:dyDescent="0.2">
      <c r="D579" s="52"/>
      <c r="E579" s="85"/>
      <c r="F579" s="52"/>
      <c r="J579" s="12"/>
      <c r="K579" s="12"/>
    </row>
    <row r="580" spans="4:11" x14ac:dyDescent="0.2">
      <c r="D580" s="52"/>
      <c r="E580" s="85"/>
      <c r="F580" s="52"/>
      <c r="J580" s="12"/>
      <c r="K580" s="12"/>
    </row>
    <row r="581" spans="4:11" x14ac:dyDescent="0.2">
      <c r="D581" s="52"/>
      <c r="E581" s="85"/>
      <c r="F581" s="52"/>
      <c r="J581" s="12"/>
      <c r="K581" s="12"/>
    </row>
    <row r="582" spans="4:11" x14ac:dyDescent="0.2">
      <c r="D582" s="52"/>
      <c r="E582" s="85"/>
      <c r="F582" s="52"/>
      <c r="J582" s="12"/>
      <c r="K582" s="12"/>
    </row>
    <row r="583" spans="4:11" x14ac:dyDescent="0.2">
      <c r="D583" s="52"/>
      <c r="E583" s="85"/>
      <c r="F583" s="52"/>
      <c r="J583" s="12"/>
      <c r="K583" s="12"/>
    </row>
    <row r="584" spans="4:11" x14ac:dyDescent="0.2">
      <c r="D584" s="52"/>
      <c r="E584" s="85"/>
      <c r="F584" s="52"/>
      <c r="J584" s="12"/>
      <c r="K584" s="12"/>
    </row>
    <row r="585" spans="4:11" x14ac:dyDescent="0.2">
      <c r="D585" s="52"/>
      <c r="E585" s="85"/>
      <c r="F585" s="52"/>
      <c r="J585" s="12"/>
      <c r="K585" s="12"/>
    </row>
    <row r="586" spans="4:11" x14ac:dyDescent="0.2">
      <c r="D586" s="52"/>
      <c r="E586" s="85"/>
      <c r="F586" s="52"/>
      <c r="J586" s="12"/>
      <c r="K586" s="12"/>
    </row>
    <row r="587" spans="4:11" x14ac:dyDescent="0.2">
      <c r="D587" s="52"/>
      <c r="E587" s="85"/>
      <c r="F587" s="52"/>
      <c r="J587" s="12"/>
      <c r="K587" s="12"/>
    </row>
    <row r="588" spans="4:11" x14ac:dyDescent="0.2">
      <c r="D588" s="52"/>
      <c r="E588" s="85"/>
      <c r="F588" s="52"/>
      <c r="J588" s="12"/>
      <c r="K588" s="12"/>
    </row>
    <row r="589" spans="4:11" x14ac:dyDescent="0.2">
      <c r="D589" s="52"/>
      <c r="E589" s="85"/>
      <c r="F589" s="52"/>
      <c r="J589" s="12"/>
      <c r="K589" s="12"/>
    </row>
    <row r="590" spans="4:11" x14ac:dyDescent="0.2">
      <c r="D590" s="52"/>
      <c r="E590" s="85"/>
      <c r="F590" s="52"/>
      <c r="J590" s="12"/>
      <c r="K590" s="12"/>
    </row>
    <row r="591" spans="4:11" x14ac:dyDescent="0.2">
      <c r="D591" s="52"/>
      <c r="E591" s="85"/>
      <c r="F591" s="52"/>
      <c r="J591" s="12"/>
      <c r="K591" s="12"/>
    </row>
    <row r="592" spans="4:11" x14ac:dyDescent="0.2">
      <c r="D592" s="52"/>
      <c r="E592" s="85"/>
      <c r="F592" s="52"/>
      <c r="J592" s="12"/>
      <c r="K592" s="12"/>
    </row>
    <row r="593" spans="4:11" x14ac:dyDescent="0.2">
      <c r="D593" s="52"/>
      <c r="E593" s="85"/>
      <c r="F593" s="52"/>
      <c r="J593" s="12"/>
      <c r="K593" s="12"/>
    </row>
    <row r="594" spans="4:11" x14ac:dyDescent="0.2">
      <c r="D594" s="52"/>
      <c r="E594" s="85"/>
      <c r="F594" s="52"/>
      <c r="J594" s="12"/>
      <c r="K594" s="12"/>
    </row>
    <row r="595" spans="4:11" x14ac:dyDescent="0.2">
      <c r="D595" s="52"/>
      <c r="E595" s="85"/>
      <c r="F595" s="52"/>
      <c r="J595" s="12"/>
      <c r="K595" s="12"/>
    </row>
    <row r="596" spans="4:11" x14ac:dyDescent="0.2">
      <c r="D596" s="52"/>
      <c r="E596" s="85"/>
      <c r="F596" s="52"/>
      <c r="J596" s="12"/>
      <c r="K596" s="12"/>
    </row>
    <row r="597" spans="4:11" x14ac:dyDescent="0.2">
      <c r="D597" s="52"/>
      <c r="E597" s="85"/>
      <c r="F597" s="52"/>
      <c r="J597" s="12"/>
      <c r="K597" s="12"/>
    </row>
    <row r="598" spans="4:11" x14ac:dyDescent="0.2">
      <c r="D598" s="52"/>
      <c r="E598" s="85"/>
      <c r="F598" s="52"/>
      <c r="J598" s="12"/>
      <c r="K598" s="12"/>
    </row>
    <row r="599" spans="4:11" x14ac:dyDescent="0.2">
      <c r="D599" s="52"/>
      <c r="E599" s="85"/>
      <c r="F599" s="52"/>
      <c r="J599" s="12"/>
      <c r="K599" s="12"/>
    </row>
    <row r="600" spans="4:11" x14ac:dyDescent="0.2">
      <c r="D600" s="52"/>
      <c r="E600" s="85"/>
      <c r="F600" s="52"/>
      <c r="J600" s="12"/>
      <c r="K600" s="12"/>
    </row>
    <row r="601" spans="4:11" x14ac:dyDescent="0.2">
      <c r="D601" s="52"/>
      <c r="E601" s="85"/>
      <c r="F601" s="52"/>
      <c r="J601" s="12"/>
      <c r="K601" s="12"/>
    </row>
    <row r="602" spans="4:11" x14ac:dyDescent="0.2">
      <c r="D602" s="52"/>
      <c r="E602" s="85"/>
      <c r="F602" s="52"/>
      <c r="J602" s="12"/>
      <c r="K602" s="12"/>
    </row>
    <row r="603" spans="4:11" x14ac:dyDescent="0.2">
      <c r="D603" s="52"/>
      <c r="E603" s="85"/>
      <c r="F603" s="52"/>
      <c r="J603" s="12"/>
      <c r="K603" s="12"/>
    </row>
    <row r="604" spans="4:11" x14ac:dyDescent="0.2">
      <c r="D604" s="52"/>
      <c r="E604" s="85"/>
      <c r="F604" s="52"/>
      <c r="J604" s="12"/>
      <c r="K604" s="12"/>
    </row>
    <row r="605" spans="4:11" x14ac:dyDescent="0.2">
      <c r="D605" s="52"/>
      <c r="E605" s="85"/>
      <c r="F605" s="52"/>
      <c r="J605" s="12"/>
      <c r="K605" s="12"/>
    </row>
    <row r="606" spans="4:11" x14ac:dyDescent="0.2">
      <c r="D606" s="52"/>
      <c r="E606" s="85"/>
      <c r="F606" s="52"/>
      <c r="J606" s="12"/>
      <c r="K606" s="12"/>
    </row>
    <row r="607" spans="4:11" x14ac:dyDescent="0.2">
      <c r="D607" s="52"/>
      <c r="E607" s="85"/>
      <c r="F607" s="52"/>
      <c r="J607" s="12"/>
      <c r="K607" s="12"/>
    </row>
    <row r="608" spans="4:11" x14ac:dyDescent="0.2">
      <c r="D608" s="52"/>
      <c r="E608" s="85"/>
      <c r="F608" s="52"/>
      <c r="J608" s="12"/>
      <c r="K608" s="12"/>
    </row>
    <row r="609" spans="4:11" x14ac:dyDescent="0.2">
      <c r="D609" s="52"/>
      <c r="E609" s="85"/>
      <c r="F609" s="52"/>
      <c r="J609" s="12"/>
      <c r="K609" s="12"/>
    </row>
    <row r="610" spans="4:11" x14ac:dyDescent="0.2">
      <c r="D610" s="52"/>
      <c r="E610" s="85"/>
      <c r="F610" s="52"/>
      <c r="J610" s="12"/>
      <c r="K610" s="12"/>
    </row>
    <row r="611" spans="4:11" x14ac:dyDescent="0.2">
      <c r="D611" s="52"/>
      <c r="E611" s="85"/>
      <c r="F611" s="52"/>
      <c r="J611" s="12"/>
      <c r="K611" s="12"/>
    </row>
    <row r="612" spans="4:11" x14ac:dyDescent="0.2">
      <c r="D612" s="52"/>
      <c r="E612" s="85"/>
      <c r="F612" s="52"/>
      <c r="J612" s="12"/>
      <c r="K612" s="12"/>
    </row>
    <row r="613" spans="4:11" x14ac:dyDescent="0.2">
      <c r="D613" s="52"/>
      <c r="E613" s="85"/>
      <c r="F613" s="52"/>
      <c r="J613" s="12"/>
      <c r="K613" s="12"/>
    </row>
    <row r="614" spans="4:11" x14ac:dyDescent="0.2">
      <c r="D614" s="52"/>
      <c r="E614" s="85"/>
      <c r="F614" s="52"/>
      <c r="J614" s="12"/>
      <c r="K614" s="12"/>
    </row>
    <row r="615" spans="4:11" x14ac:dyDescent="0.2">
      <c r="D615" s="52"/>
      <c r="E615" s="85"/>
      <c r="F615" s="52"/>
      <c r="J615" s="12"/>
      <c r="K615" s="12"/>
    </row>
    <row r="616" spans="4:11" x14ac:dyDescent="0.2">
      <c r="D616" s="52"/>
      <c r="E616" s="85"/>
      <c r="F616" s="52"/>
      <c r="J616" s="12"/>
      <c r="K616" s="12"/>
    </row>
    <row r="617" spans="4:11" x14ac:dyDescent="0.2">
      <c r="D617" s="52"/>
      <c r="E617" s="85"/>
      <c r="F617" s="52"/>
      <c r="J617" s="12"/>
      <c r="K617" s="12"/>
    </row>
    <row r="618" spans="4:11" x14ac:dyDescent="0.2">
      <c r="D618" s="52"/>
      <c r="E618" s="85"/>
      <c r="F618" s="52"/>
      <c r="J618" s="12"/>
      <c r="K618" s="12"/>
    </row>
    <row r="619" spans="4:11" x14ac:dyDescent="0.2">
      <c r="D619" s="52"/>
      <c r="E619" s="85"/>
      <c r="F619" s="52"/>
      <c r="J619" s="12"/>
      <c r="K619" s="12"/>
    </row>
    <row r="620" spans="4:11" x14ac:dyDescent="0.2">
      <c r="D620" s="52"/>
      <c r="E620" s="85"/>
      <c r="F620" s="52"/>
      <c r="J620" s="12"/>
      <c r="K620" s="12"/>
    </row>
    <row r="621" spans="4:11" x14ac:dyDescent="0.2">
      <c r="D621" s="52"/>
      <c r="E621" s="85"/>
      <c r="F621" s="52"/>
      <c r="J621" s="12"/>
      <c r="K621" s="12"/>
    </row>
    <row r="622" spans="4:11" x14ac:dyDescent="0.2">
      <c r="D622" s="52"/>
      <c r="E622" s="85"/>
      <c r="F622" s="52"/>
      <c r="J622" s="12"/>
      <c r="K622" s="12"/>
    </row>
    <row r="623" spans="4:11" x14ac:dyDescent="0.2">
      <c r="D623" s="52"/>
      <c r="E623" s="85"/>
      <c r="F623" s="52"/>
      <c r="J623" s="12"/>
      <c r="K623" s="12"/>
    </row>
    <row r="624" spans="4:11" x14ac:dyDescent="0.2">
      <c r="D624" s="52"/>
      <c r="E624" s="85"/>
      <c r="F624" s="52"/>
      <c r="J624" s="12"/>
      <c r="K624" s="12"/>
    </row>
    <row r="625" spans="4:11" x14ac:dyDescent="0.2">
      <c r="D625" s="52"/>
      <c r="E625" s="85"/>
      <c r="F625" s="52"/>
      <c r="J625" s="12"/>
      <c r="K625" s="12"/>
    </row>
    <row r="626" spans="4:11" x14ac:dyDescent="0.2">
      <c r="D626" s="52"/>
      <c r="E626" s="85"/>
      <c r="F626" s="52"/>
      <c r="J626" s="12"/>
      <c r="K626" s="12"/>
    </row>
    <row r="627" spans="4:11" x14ac:dyDescent="0.2">
      <c r="D627" s="52"/>
      <c r="E627" s="85"/>
      <c r="F627" s="52"/>
      <c r="J627" s="12"/>
      <c r="K627" s="12"/>
    </row>
    <row r="628" spans="4:11" x14ac:dyDescent="0.2">
      <c r="D628" s="52"/>
      <c r="E628" s="85"/>
      <c r="F628" s="52"/>
      <c r="J628" s="12"/>
      <c r="K628" s="12"/>
    </row>
    <row r="629" spans="4:11" x14ac:dyDescent="0.2">
      <c r="D629" s="52"/>
      <c r="E629" s="85"/>
      <c r="F629" s="52"/>
      <c r="J629" s="12"/>
      <c r="K629" s="12"/>
    </row>
    <row r="630" spans="4:11" x14ac:dyDescent="0.2">
      <c r="D630" s="52"/>
      <c r="E630" s="85"/>
      <c r="F630" s="52"/>
      <c r="J630" s="12"/>
      <c r="K630" s="12"/>
    </row>
    <row r="631" spans="4:11" x14ac:dyDescent="0.2">
      <c r="D631" s="52"/>
      <c r="E631" s="85"/>
      <c r="F631" s="52"/>
      <c r="J631" s="12"/>
      <c r="K631" s="12"/>
    </row>
    <row r="632" spans="4:11" x14ac:dyDescent="0.2">
      <c r="D632" s="52"/>
      <c r="E632" s="85"/>
      <c r="F632" s="52"/>
      <c r="J632" s="12"/>
      <c r="K632" s="12"/>
    </row>
    <row r="633" spans="4:11" x14ac:dyDescent="0.2">
      <c r="D633" s="52"/>
      <c r="E633" s="85"/>
      <c r="F633" s="52"/>
      <c r="J633" s="12"/>
      <c r="K633" s="12"/>
    </row>
    <row r="634" spans="4:11" x14ac:dyDescent="0.2">
      <c r="D634" s="52"/>
      <c r="E634" s="85"/>
      <c r="F634" s="52"/>
      <c r="J634" s="12"/>
      <c r="K634" s="12"/>
    </row>
    <row r="635" spans="4:11" x14ac:dyDescent="0.2">
      <c r="D635" s="52"/>
      <c r="E635" s="85"/>
      <c r="F635" s="52"/>
      <c r="J635" s="12"/>
      <c r="K635" s="12"/>
    </row>
    <row r="636" spans="4:11" x14ac:dyDescent="0.2">
      <c r="D636" s="52"/>
      <c r="E636" s="85"/>
      <c r="F636" s="52"/>
      <c r="J636" s="12"/>
      <c r="K636" s="12"/>
    </row>
    <row r="637" spans="4:11" x14ac:dyDescent="0.2">
      <c r="D637" s="52"/>
      <c r="E637" s="85"/>
      <c r="F637" s="52"/>
      <c r="J637" s="12"/>
      <c r="K637" s="12"/>
    </row>
    <row r="638" spans="4:11" x14ac:dyDescent="0.2">
      <c r="D638" s="52"/>
      <c r="E638" s="85"/>
      <c r="F638" s="52"/>
      <c r="J638" s="12"/>
      <c r="K638" s="12"/>
    </row>
    <row r="639" spans="4:11" x14ac:dyDescent="0.2">
      <c r="D639" s="52"/>
      <c r="E639" s="85"/>
      <c r="F639" s="52"/>
      <c r="J639" s="12"/>
      <c r="K639" s="12"/>
    </row>
    <row r="640" spans="4:11" x14ac:dyDescent="0.2">
      <c r="D640" s="52"/>
      <c r="E640" s="85"/>
      <c r="F640" s="52"/>
      <c r="J640" s="12"/>
      <c r="K640" s="12"/>
    </row>
    <row r="641" spans="4:11" x14ac:dyDescent="0.2">
      <c r="D641" s="52"/>
      <c r="E641" s="85"/>
      <c r="F641" s="52"/>
      <c r="J641" s="12"/>
      <c r="K641" s="12"/>
    </row>
    <row r="642" spans="4:11" x14ac:dyDescent="0.2">
      <c r="D642" s="52"/>
      <c r="E642" s="85"/>
      <c r="F642" s="52"/>
      <c r="J642" s="12"/>
      <c r="K642" s="12"/>
    </row>
    <row r="643" spans="4:11" x14ac:dyDescent="0.2">
      <c r="D643" s="52"/>
      <c r="E643" s="85"/>
      <c r="F643" s="52"/>
      <c r="J643" s="12"/>
      <c r="K643" s="12"/>
    </row>
    <row r="644" spans="4:11" x14ac:dyDescent="0.2">
      <c r="D644" s="52"/>
      <c r="E644" s="85"/>
      <c r="F644" s="52"/>
      <c r="J644" s="12"/>
      <c r="K644" s="12"/>
    </row>
    <row r="645" spans="4:11" x14ac:dyDescent="0.2">
      <c r="D645" s="52"/>
      <c r="E645" s="85"/>
      <c r="F645" s="52"/>
      <c r="J645" s="12"/>
      <c r="K645" s="12"/>
    </row>
    <row r="646" spans="4:11" x14ac:dyDescent="0.2">
      <c r="D646" s="52"/>
      <c r="E646" s="85"/>
      <c r="F646" s="52"/>
      <c r="J646" s="12"/>
      <c r="K646" s="12"/>
    </row>
    <row r="647" spans="4:11" x14ac:dyDescent="0.2">
      <c r="D647" s="52"/>
      <c r="E647" s="85"/>
      <c r="F647" s="52"/>
      <c r="J647" s="12"/>
      <c r="K647" s="12"/>
    </row>
    <row r="648" spans="4:11" x14ac:dyDescent="0.2">
      <c r="D648" s="52"/>
      <c r="E648" s="85"/>
      <c r="F648" s="52"/>
      <c r="J648" s="12"/>
      <c r="K648" s="12"/>
    </row>
    <row r="649" spans="4:11" x14ac:dyDescent="0.2">
      <c r="D649" s="52"/>
      <c r="E649" s="85"/>
      <c r="F649" s="52"/>
      <c r="J649" s="12"/>
      <c r="K649" s="12"/>
    </row>
    <row r="650" spans="4:11" x14ac:dyDescent="0.2">
      <c r="D650" s="52"/>
      <c r="E650" s="85"/>
      <c r="F650" s="52"/>
      <c r="J650" s="12"/>
      <c r="K650" s="12"/>
    </row>
    <row r="651" spans="4:11" x14ac:dyDescent="0.2">
      <c r="D651" s="52"/>
      <c r="E651" s="85"/>
      <c r="F651" s="52"/>
      <c r="J651" s="12"/>
      <c r="K651" s="12"/>
    </row>
    <row r="652" spans="4:11" x14ac:dyDescent="0.2">
      <c r="D652" s="52"/>
      <c r="E652" s="85"/>
      <c r="F652" s="52"/>
      <c r="J652" s="12"/>
      <c r="K652" s="12"/>
    </row>
    <row r="653" spans="4:11" x14ac:dyDescent="0.2">
      <c r="D653" s="52"/>
      <c r="E653" s="85"/>
      <c r="F653" s="52"/>
      <c r="J653" s="12"/>
      <c r="K653" s="12"/>
    </row>
    <row r="654" spans="4:11" x14ac:dyDescent="0.2">
      <c r="D654" s="52"/>
      <c r="E654" s="85"/>
      <c r="F654" s="52"/>
      <c r="J654" s="12"/>
      <c r="K654" s="12"/>
    </row>
    <row r="655" spans="4:11" x14ac:dyDescent="0.2">
      <c r="D655" s="52"/>
      <c r="E655" s="85"/>
      <c r="F655" s="52"/>
      <c r="J655" s="12"/>
      <c r="K655" s="12"/>
    </row>
    <row r="656" spans="4:11" x14ac:dyDescent="0.2">
      <c r="D656" s="52"/>
      <c r="E656" s="85"/>
      <c r="F656" s="52"/>
      <c r="J656" s="12"/>
      <c r="K656" s="12"/>
    </row>
    <row r="657" spans="4:11" x14ac:dyDescent="0.2">
      <c r="D657" s="52"/>
      <c r="E657" s="85"/>
      <c r="F657" s="52"/>
      <c r="J657" s="12"/>
      <c r="K657" s="12"/>
    </row>
    <row r="658" spans="4:11" x14ac:dyDescent="0.2">
      <c r="D658" s="52"/>
      <c r="E658" s="85"/>
      <c r="F658" s="52"/>
      <c r="J658" s="12"/>
      <c r="K658" s="12"/>
    </row>
    <row r="659" spans="4:11" x14ac:dyDescent="0.2">
      <c r="D659" s="52"/>
      <c r="E659" s="85"/>
      <c r="F659" s="52"/>
      <c r="J659" s="12"/>
      <c r="K659" s="12"/>
    </row>
    <row r="660" spans="4:11" x14ac:dyDescent="0.2">
      <c r="D660" s="52"/>
      <c r="E660" s="85"/>
      <c r="F660" s="52"/>
      <c r="J660" s="12"/>
      <c r="K660" s="12"/>
    </row>
    <row r="661" spans="4:11" x14ac:dyDescent="0.2">
      <c r="D661" s="52"/>
      <c r="E661" s="85"/>
      <c r="F661" s="52"/>
      <c r="J661" s="12"/>
      <c r="K661" s="12"/>
    </row>
    <row r="662" spans="4:11" x14ac:dyDescent="0.2">
      <c r="D662" s="52"/>
      <c r="E662" s="85"/>
      <c r="F662" s="52"/>
      <c r="J662" s="12"/>
      <c r="K662" s="12"/>
    </row>
    <row r="663" spans="4:11" x14ac:dyDescent="0.2">
      <c r="D663" s="52"/>
      <c r="E663" s="85"/>
      <c r="F663" s="52"/>
      <c r="J663" s="12"/>
      <c r="K663" s="12"/>
    </row>
    <row r="664" spans="4:11" x14ac:dyDescent="0.2">
      <c r="D664" s="52"/>
      <c r="E664" s="85"/>
      <c r="F664" s="52"/>
      <c r="J664" s="12"/>
      <c r="K664" s="12"/>
    </row>
    <row r="665" spans="4:11" x14ac:dyDescent="0.2">
      <c r="D665" s="52"/>
      <c r="E665" s="85"/>
      <c r="F665" s="52"/>
      <c r="J665" s="12"/>
      <c r="K665" s="12"/>
    </row>
    <row r="666" spans="4:11" x14ac:dyDescent="0.2">
      <c r="D666" s="52"/>
      <c r="E666" s="85"/>
      <c r="F666" s="52"/>
      <c r="J666" s="12"/>
      <c r="K666" s="12"/>
    </row>
    <row r="667" spans="4:11" x14ac:dyDescent="0.2">
      <c r="D667" s="52"/>
      <c r="E667" s="85"/>
      <c r="F667" s="52"/>
      <c r="J667" s="12"/>
      <c r="K667" s="12"/>
    </row>
    <row r="668" spans="4:11" x14ac:dyDescent="0.2">
      <c r="D668" s="52"/>
      <c r="E668" s="85"/>
      <c r="F668" s="52"/>
      <c r="J668" s="12"/>
      <c r="K668" s="12"/>
    </row>
    <row r="669" spans="4:11" x14ac:dyDescent="0.2">
      <c r="D669" s="52"/>
      <c r="E669" s="85"/>
      <c r="F669" s="52"/>
      <c r="J669" s="12"/>
      <c r="K669" s="12"/>
    </row>
    <row r="670" spans="4:11" x14ac:dyDescent="0.2">
      <c r="D670" s="52"/>
      <c r="E670" s="85"/>
      <c r="F670" s="52"/>
      <c r="J670" s="12"/>
      <c r="K670" s="12"/>
    </row>
    <row r="671" spans="4:11" x14ac:dyDescent="0.2">
      <c r="D671" s="52"/>
      <c r="E671" s="85"/>
      <c r="F671" s="52"/>
      <c r="J671" s="12"/>
      <c r="K671" s="12"/>
    </row>
    <row r="672" spans="4:11" x14ac:dyDescent="0.2">
      <c r="D672" s="52"/>
      <c r="E672" s="85"/>
      <c r="F672" s="52"/>
      <c r="J672" s="12"/>
      <c r="K672" s="12"/>
    </row>
    <row r="673" spans="4:11" x14ac:dyDescent="0.2">
      <c r="D673" s="52"/>
      <c r="E673" s="85"/>
      <c r="F673" s="52"/>
      <c r="J673" s="12"/>
      <c r="K673" s="12"/>
    </row>
    <row r="674" spans="4:11" x14ac:dyDescent="0.2">
      <c r="D674" s="52"/>
      <c r="E674" s="85"/>
      <c r="F674" s="52"/>
      <c r="J674" s="12"/>
      <c r="K674" s="12"/>
    </row>
    <row r="675" spans="4:11" x14ac:dyDescent="0.2">
      <c r="D675" s="52"/>
      <c r="E675" s="85"/>
      <c r="F675" s="52"/>
      <c r="J675" s="12"/>
      <c r="K675" s="12"/>
    </row>
    <row r="676" spans="4:11" x14ac:dyDescent="0.2">
      <c r="D676" s="52"/>
      <c r="E676" s="85"/>
      <c r="F676" s="52"/>
      <c r="J676" s="12"/>
      <c r="K676" s="12"/>
    </row>
    <row r="677" spans="4:11" x14ac:dyDescent="0.2">
      <c r="D677" s="52"/>
      <c r="E677" s="85"/>
      <c r="F677" s="52"/>
      <c r="J677" s="12"/>
      <c r="K677" s="12"/>
    </row>
    <row r="678" spans="4:11" x14ac:dyDescent="0.2">
      <c r="D678" s="52"/>
      <c r="E678" s="85"/>
      <c r="F678" s="52"/>
      <c r="J678" s="12"/>
      <c r="K678" s="12"/>
    </row>
    <row r="679" spans="4:11" x14ac:dyDescent="0.2">
      <c r="D679" s="52"/>
      <c r="E679" s="85"/>
      <c r="F679" s="52"/>
      <c r="J679" s="12"/>
      <c r="K679" s="12"/>
    </row>
    <row r="680" spans="4:11" x14ac:dyDescent="0.2">
      <c r="D680" s="52"/>
      <c r="E680" s="85"/>
      <c r="F680" s="52"/>
      <c r="J680" s="12"/>
      <c r="K680" s="12"/>
    </row>
    <row r="681" spans="4:11" x14ac:dyDescent="0.2">
      <c r="D681" s="52"/>
      <c r="E681" s="85"/>
      <c r="F681" s="52"/>
      <c r="J681" s="12"/>
      <c r="K681" s="12"/>
    </row>
    <row r="682" spans="4:11" x14ac:dyDescent="0.2">
      <c r="D682" s="52"/>
      <c r="E682" s="85"/>
      <c r="F682" s="52"/>
      <c r="J682" s="12"/>
      <c r="K682" s="12"/>
    </row>
    <row r="683" spans="4:11" x14ac:dyDescent="0.2">
      <c r="D683" s="52"/>
      <c r="E683" s="85"/>
      <c r="F683" s="52"/>
      <c r="J683" s="12"/>
      <c r="K683" s="12"/>
    </row>
    <row r="684" spans="4:11" x14ac:dyDescent="0.2">
      <c r="D684" s="52"/>
      <c r="E684" s="85"/>
      <c r="F684" s="52"/>
      <c r="J684" s="12"/>
      <c r="K684" s="12"/>
    </row>
    <row r="685" spans="4:11" x14ac:dyDescent="0.2">
      <c r="D685" s="52"/>
      <c r="E685" s="85"/>
      <c r="F685" s="52"/>
      <c r="J685" s="12"/>
      <c r="K685" s="12"/>
    </row>
    <row r="686" spans="4:11" x14ac:dyDescent="0.2">
      <c r="D686" s="52"/>
      <c r="E686" s="85"/>
      <c r="F686" s="52"/>
      <c r="J686" s="12"/>
      <c r="K686" s="12"/>
    </row>
    <row r="687" spans="4:11" x14ac:dyDescent="0.2">
      <c r="D687" s="52"/>
      <c r="E687" s="85"/>
      <c r="F687" s="52"/>
      <c r="J687" s="12"/>
      <c r="K687" s="12"/>
    </row>
    <row r="688" spans="4:11" x14ac:dyDescent="0.2">
      <c r="D688" s="52"/>
      <c r="E688" s="85"/>
      <c r="F688" s="52"/>
      <c r="J688" s="12"/>
      <c r="K688" s="12"/>
    </row>
    <row r="689" spans="4:11" x14ac:dyDescent="0.2">
      <c r="D689" s="52"/>
      <c r="E689" s="85"/>
      <c r="F689" s="52"/>
      <c r="J689" s="12"/>
      <c r="K689" s="12"/>
    </row>
    <row r="690" spans="4:11" x14ac:dyDescent="0.2">
      <c r="D690" s="52"/>
      <c r="E690" s="85"/>
      <c r="F690" s="52"/>
      <c r="J690" s="12"/>
      <c r="K690" s="12"/>
    </row>
    <row r="691" spans="4:11" x14ac:dyDescent="0.2">
      <c r="D691" s="52"/>
      <c r="E691" s="85"/>
      <c r="F691" s="52"/>
      <c r="J691" s="12"/>
      <c r="K691" s="12"/>
    </row>
    <row r="692" spans="4:11" x14ac:dyDescent="0.2">
      <c r="D692" s="52"/>
      <c r="E692" s="85"/>
      <c r="F692" s="52"/>
      <c r="J692" s="12"/>
      <c r="K692" s="12"/>
    </row>
    <row r="693" spans="4:11" x14ac:dyDescent="0.2">
      <c r="D693" s="52"/>
      <c r="E693" s="85"/>
      <c r="F693" s="52"/>
      <c r="J693" s="12"/>
      <c r="K693" s="12"/>
    </row>
    <row r="694" spans="4:11" x14ac:dyDescent="0.2">
      <c r="D694" s="52"/>
      <c r="E694" s="85"/>
      <c r="F694" s="52"/>
      <c r="J694" s="12"/>
      <c r="K694" s="12"/>
    </row>
    <row r="695" spans="4:11" x14ac:dyDescent="0.2">
      <c r="D695" s="52"/>
      <c r="E695" s="85"/>
      <c r="F695" s="52"/>
      <c r="J695" s="12"/>
      <c r="K695" s="12"/>
    </row>
    <row r="696" spans="4:11" x14ac:dyDescent="0.2">
      <c r="D696" s="52"/>
      <c r="E696" s="85"/>
      <c r="F696" s="52"/>
      <c r="J696" s="12"/>
      <c r="K696" s="12"/>
    </row>
    <row r="697" spans="4:11" x14ac:dyDescent="0.2">
      <c r="D697" s="52"/>
      <c r="E697" s="85"/>
      <c r="F697" s="52"/>
      <c r="J697" s="12"/>
      <c r="K697" s="12"/>
    </row>
    <row r="698" spans="4:11" x14ac:dyDescent="0.2">
      <c r="D698" s="52"/>
      <c r="E698" s="85"/>
      <c r="F698" s="52"/>
      <c r="J698" s="12"/>
      <c r="K698" s="12"/>
    </row>
    <row r="699" spans="4:11" x14ac:dyDescent="0.2">
      <c r="D699" s="52"/>
      <c r="E699" s="85"/>
      <c r="F699" s="52"/>
      <c r="J699" s="12"/>
      <c r="K699" s="12"/>
    </row>
    <row r="700" spans="4:11" x14ac:dyDescent="0.2">
      <c r="D700" s="52"/>
      <c r="E700" s="85"/>
      <c r="F700" s="52"/>
      <c r="J700" s="12"/>
      <c r="K700" s="12"/>
    </row>
    <row r="701" spans="4:11" x14ac:dyDescent="0.2">
      <c r="D701" s="52"/>
      <c r="E701" s="85"/>
      <c r="F701" s="52"/>
      <c r="J701" s="12"/>
      <c r="K701" s="12"/>
    </row>
    <row r="702" spans="4:11" x14ac:dyDescent="0.2">
      <c r="D702" s="52"/>
      <c r="E702" s="85"/>
      <c r="F702" s="52"/>
      <c r="J702" s="12"/>
      <c r="K702" s="12"/>
    </row>
    <row r="703" spans="4:11" x14ac:dyDescent="0.2">
      <c r="D703" s="52"/>
      <c r="E703" s="85"/>
      <c r="F703" s="52"/>
      <c r="J703" s="12"/>
      <c r="K703" s="12"/>
    </row>
    <row r="704" spans="4:11" x14ac:dyDescent="0.2">
      <c r="D704" s="52"/>
      <c r="E704" s="85"/>
      <c r="F704" s="52"/>
      <c r="J704" s="12"/>
      <c r="K704" s="12"/>
    </row>
    <row r="705" spans="4:11" x14ac:dyDescent="0.2">
      <c r="D705" s="52"/>
      <c r="E705" s="85"/>
      <c r="F705" s="52"/>
      <c r="J705" s="12"/>
      <c r="K705" s="12"/>
    </row>
    <row r="706" spans="4:11" x14ac:dyDescent="0.2">
      <c r="D706" s="52"/>
      <c r="E706" s="85"/>
      <c r="F706" s="52"/>
      <c r="J706" s="12"/>
      <c r="K706" s="12"/>
    </row>
    <row r="707" spans="4:11" x14ac:dyDescent="0.2">
      <c r="D707" s="52"/>
      <c r="E707" s="85"/>
      <c r="F707" s="52"/>
      <c r="J707" s="12"/>
      <c r="K707" s="12"/>
    </row>
    <row r="708" spans="4:11" x14ac:dyDescent="0.2">
      <c r="D708" s="52"/>
      <c r="E708" s="85"/>
      <c r="F708" s="52"/>
      <c r="J708" s="12"/>
      <c r="K708" s="12"/>
    </row>
    <row r="709" spans="4:11" x14ac:dyDescent="0.2">
      <c r="D709" s="52"/>
      <c r="E709" s="85"/>
      <c r="F709" s="52"/>
      <c r="J709" s="12"/>
      <c r="K709" s="12"/>
    </row>
    <row r="710" spans="4:11" x14ac:dyDescent="0.2">
      <c r="D710" s="52"/>
      <c r="E710" s="85"/>
      <c r="F710" s="52"/>
      <c r="J710" s="12"/>
      <c r="K710" s="12"/>
    </row>
    <row r="711" spans="4:11" x14ac:dyDescent="0.2">
      <c r="D711" s="52"/>
      <c r="E711" s="85"/>
      <c r="F711" s="52"/>
      <c r="J711" s="12"/>
      <c r="K711" s="12"/>
    </row>
    <row r="712" spans="4:11" x14ac:dyDescent="0.2">
      <c r="D712" s="52"/>
      <c r="E712" s="85"/>
      <c r="F712" s="52"/>
      <c r="J712" s="12"/>
      <c r="K712" s="12"/>
    </row>
    <row r="713" spans="4:11" x14ac:dyDescent="0.2">
      <c r="D713" s="52"/>
      <c r="E713" s="85"/>
      <c r="F713" s="52"/>
      <c r="J713" s="12"/>
      <c r="K713" s="12"/>
    </row>
    <row r="714" spans="4:11" x14ac:dyDescent="0.2">
      <c r="D714" s="52"/>
      <c r="E714" s="85"/>
      <c r="F714" s="52"/>
      <c r="J714" s="12"/>
      <c r="K714" s="12"/>
    </row>
    <row r="715" spans="4:11" x14ac:dyDescent="0.2">
      <c r="D715" s="52"/>
      <c r="E715" s="85"/>
      <c r="F715" s="52"/>
      <c r="J715" s="12"/>
      <c r="K715" s="12"/>
    </row>
    <row r="716" spans="4:11" x14ac:dyDescent="0.2">
      <c r="D716" s="52"/>
      <c r="E716" s="85"/>
      <c r="F716" s="52"/>
      <c r="J716" s="12"/>
      <c r="K716" s="12"/>
    </row>
    <row r="717" spans="4:11" x14ac:dyDescent="0.2">
      <c r="D717" s="52"/>
      <c r="E717" s="85"/>
      <c r="F717" s="52"/>
      <c r="J717" s="12"/>
      <c r="K717" s="12"/>
    </row>
    <row r="718" spans="4:11" x14ac:dyDescent="0.2">
      <c r="D718" s="52"/>
      <c r="E718" s="85"/>
      <c r="F718" s="52"/>
      <c r="J718" s="12"/>
      <c r="K718" s="12"/>
    </row>
    <row r="719" spans="4:11" x14ac:dyDescent="0.2">
      <c r="D719" s="52"/>
      <c r="E719" s="85"/>
      <c r="F719" s="52"/>
      <c r="J719" s="12"/>
      <c r="K719" s="12"/>
    </row>
    <row r="720" spans="4:11" x14ac:dyDescent="0.2">
      <c r="D720" s="52"/>
      <c r="E720" s="85"/>
      <c r="F720" s="52"/>
      <c r="J720" s="12"/>
      <c r="K720" s="12"/>
    </row>
    <row r="721" spans="4:11" x14ac:dyDescent="0.2">
      <c r="D721" s="52"/>
      <c r="E721" s="85"/>
      <c r="F721" s="52"/>
      <c r="J721" s="12"/>
      <c r="K721" s="12"/>
    </row>
    <row r="722" spans="4:11" x14ac:dyDescent="0.2">
      <c r="D722" s="52"/>
      <c r="E722" s="85"/>
      <c r="F722" s="52"/>
      <c r="J722" s="12"/>
      <c r="K722" s="12"/>
    </row>
    <row r="723" spans="4:11" x14ac:dyDescent="0.2">
      <c r="D723" s="52"/>
      <c r="E723" s="85"/>
      <c r="F723" s="52"/>
      <c r="J723" s="12"/>
      <c r="K723" s="12"/>
    </row>
    <row r="724" spans="4:11" x14ac:dyDescent="0.2">
      <c r="D724" s="52"/>
      <c r="E724" s="85"/>
      <c r="F724" s="52"/>
      <c r="J724" s="12"/>
      <c r="K724" s="12"/>
    </row>
    <row r="725" spans="4:11" x14ac:dyDescent="0.2">
      <c r="D725" s="52"/>
      <c r="E725" s="85"/>
      <c r="F725" s="52"/>
      <c r="J725" s="12"/>
      <c r="K725" s="12"/>
    </row>
    <row r="726" spans="4:11" x14ac:dyDescent="0.2">
      <c r="D726" s="52"/>
      <c r="E726" s="85"/>
      <c r="F726" s="52"/>
      <c r="J726" s="12"/>
      <c r="K726" s="12"/>
    </row>
    <row r="727" spans="4:11" x14ac:dyDescent="0.2">
      <c r="D727" s="52"/>
      <c r="E727" s="85"/>
      <c r="F727" s="52"/>
      <c r="J727" s="12"/>
      <c r="K727" s="12"/>
    </row>
    <row r="728" spans="4:11" x14ac:dyDescent="0.2">
      <c r="D728" s="52"/>
      <c r="E728" s="85"/>
      <c r="F728" s="52"/>
      <c r="J728" s="12"/>
      <c r="K728" s="12"/>
    </row>
    <row r="729" spans="4:11" x14ac:dyDescent="0.2">
      <c r="D729" s="52"/>
      <c r="E729" s="85"/>
      <c r="F729" s="52"/>
      <c r="J729" s="12"/>
      <c r="K729" s="12"/>
    </row>
    <row r="730" spans="4:11" x14ac:dyDescent="0.2">
      <c r="D730" s="52"/>
      <c r="E730" s="85"/>
      <c r="F730" s="52"/>
      <c r="J730" s="12"/>
      <c r="K730" s="12"/>
    </row>
    <row r="731" spans="4:11" x14ac:dyDescent="0.2">
      <c r="D731" s="52"/>
      <c r="E731" s="85"/>
      <c r="F731" s="52"/>
      <c r="J731" s="12"/>
      <c r="K731" s="12"/>
    </row>
    <row r="732" spans="4:11" x14ac:dyDescent="0.2">
      <c r="D732" s="52"/>
      <c r="E732" s="85"/>
      <c r="F732" s="52"/>
      <c r="J732" s="12"/>
      <c r="K732" s="12"/>
    </row>
    <row r="733" spans="4:11" x14ac:dyDescent="0.2">
      <c r="D733" s="52"/>
      <c r="E733" s="85"/>
      <c r="F733" s="52"/>
      <c r="J733" s="12"/>
      <c r="K733" s="12"/>
    </row>
    <row r="734" spans="4:11" x14ac:dyDescent="0.2">
      <c r="D734" s="52"/>
      <c r="E734" s="85"/>
      <c r="F734" s="52"/>
      <c r="J734" s="12"/>
      <c r="K734" s="12"/>
    </row>
    <row r="735" spans="4:11" x14ac:dyDescent="0.2">
      <c r="D735" s="52"/>
      <c r="E735" s="85"/>
      <c r="F735" s="52"/>
      <c r="J735" s="12"/>
      <c r="K735" s="12"/>
    </row>
    <row r="736" spans="4:11" x14ac:dyDescent="0.2">
      <c r="D736" s="52"/>
      <c r="E736" s="85"/>
      <c r="F736" s="52"/>
      <c r="J736" s="12"/>
      <c r="K736" s="12"/>
    </row>
    <row r="737" spans="4:11" x14ac:dyDescent="0.2">
      <c r="D737" s="52"/>
      <c r="E737" s="85"/>
      <c r="F737" s="52"/>
      <c r="J737" s="12"/>
      <c r="K737" s="12"/>
    </row>
    <row r="738" spans="4:11" x14ac:dyDescent="0.2">
      <c r="D738" s="52"/>
      <c r="E738" s="85"/>
      <c r="F738" s="52"/>
      <c r="J738" s="12"/>
      <c r="K738" s="12"/>
    </row>
    <row r="739" spans="4:11" x14ac:dyDescent="0.2">
      <c r="D739" s="52"/>
      <c r="E739" s="85"/>
      <c r="F739" s="52"/>
      <c r="J739" s="12"/>
      <c r="K739" s="12"/>
    </row>
    <row r="740" spans="4:11" x14ac:dyDescent="0.2">
      <c r="D740" s="52"/>
      <c r="E740" s="85"/>
      <c r="F740" s="52"/>
      <c r="J740" s="12"/>
      <c r="K740" s="12"/>
    </row>
    <row r="741" spans="4:11" x14ac:dyDescent="0.2">
      <c r="D741" s="52"/>
      <c r="E741" s="85"/>
      <c r="F741" s="52"/>
      <c r="J741" s="12"/>
      <c r="K741" s="12"/>
    </row>
    <row r="742" spans="4:11" x14ac:dyDescent="0.2">
      <c r="D742" s="52"/>
      <c r="E742" s="85"/>
      <c r="F742" s="52"/>
      <c r="J742" s="12"/>
      <c r="K742" s="12"/>
    </row>
    <row r="743" spans="4:11" x14ac:dyDescent="0.2">
      <c r="D743" s="52"/>
      <c r="E743" s="85"/>
      <c r="F743" s="52"/>
      <c r="J743" s="12"/>
      <c r="K743" s="12"/>
    </row>
    <row r="744" spans="4:11" x14ac:dyDescent="0.2">
      <c r="D744" s="52"/>
      <c r="E744" s="85"/>
      <c r="F744" s="52"/>
      <c r="J744" s="12"/>
      <c r="K744" s="12"/>
    </row>
    <row r="745" spans="4:11" x14ac:dyDescent="0.2">
      <c r="D745" s="52"/>
      <c r="E745" s="85"/>
      <c r="F745" s="52"/>
      <c r="J745" s="12"/>
      <c r="K745" s="12"/>
    </row>
    <row r="746" spans="4:11" x14ac:dyDescent="0.2">
      <c r="D746" s="52"/>
      <c r="E746" s="85"/>
      <c r="F746" s="52"/>
      <c r="J746" s="12"/>
      <c r="K746" s="12"/>
    </row>
    <row r="747" spans="4:11" x14ac:dyDescent="0.2">
      <c r="D747" s="52"/>
      <c r="E747" s="85"/>
      <c r="F747" s="52"/>
      <c r="J747" s="12"/>
      <c r="K747" s="12"/>
    </row>
    <row r="748" spans="4:11" x14ac:dyDescent="0.2">
      <c r="D748" s="52"/>
      <c r="E748" s="85"/>
      <c r="F748" s="52"/>
      <c r="J748" s="12"/>
      <c r="K748" s="12"/>
    </row>
    <row r="749" spans="4:11" x14ac:dyDescent="0.2">
      <c r="D749" s="52"/>
      <c r="E749" s="85"/>
      <c r="F749" s="52"/>
      <c r="J749" s="12"/>
      <c r="K749" s="12"/>
    </row>
    <row r="750" spans="4:11" x14ac:dyDescent="0.2">
      <c r="D750" s="52"/>
      <c r="E750" s="85"/>
      <c r="F750" s="52"/>
      <c r="J750" s="12"/>
      <c r="K750" s="12"/>
    </row>
    <row r="751" spans="4:11" x14ac:dyDescent="0.2">
      <c r="D751" s="52"/>
      <c r="E751" s="85"/>
      <c r="F751" s="52"/>
      <c r="J751" s="12"/>
      <c r="K751" s="12"/>
    </row>
    <row r="752" spans="4:11" x14ac:dyDescent="0.2">
      <c r="D752" s="52"/>
      <c r="E752" s="85"/>
      <c r="F752" s="52"/>
      <c r="J752" s="12"/>
      <c r="K752" s="12"/>
    </row>
    <row r="753" spans="4:11" x14ac:dyDescent="0.2">
      <c r="D753" s="52"/>
      <c r="E753" s="85"/>
      <c r="F753" s="52"/>
      <c r="J753" s="12"/>
      <c r="K753" s="12"/>
    </row>
    <row r="754" spans="4:11" x14ac:dyDescent="0.2">
      <c r="D754" s="52"/>
      <c r="E754" s="85"/>
      <c r="F754" s="52"/>
      <c r="J754" s="12"/>
      <c r="K754" s="12"/>
    </row>
    <row r="755" spans="4:11" x14ac:dyDescent="0.2">
      <c r="D755" s="52"/>
      <c r="E755" s="85"/>
      <c r="F755" s="52"/>
      <c r="J755" s="12"/>
      <c r="K755" s="12"/>
    </row>
    <row r="756" spans="4:11" x14ac:dyDescent="0.2">
      <c r="D756" s="52"/>
      <c r="E756" s="85"/>
      <c r="F756" s="52"/>
      <c r="J756" s="12"/>
      <c r="K756" s="12"/>
    </row>
    <row r="757" spans="4:11" x14ac:dyDescent="0.2">
      <c r="D757" s="52"/>
      <c r="E757" s="85"/>
      <c r="F757" s="52"/>
      <c r="J757" s="12"/>
      <c r="K757" s="12"/>
    </row>
    <row r="758" spans="4:11" x14ac:dyDescent="0.2">
      <c r="D758" s="52"/>
      <c r="E758" s="85"/>
      <c r="F758" s="52"/>
      <c r="J758" s="12"/>
      <c r="K758" s="12"/>
    </row>
    <row r="759" spans="4:11" x14ac:dyDescent="0.2">
      <c r="D759" s="52"/>
      <c r="E759" s="85"/>
      <c r="F759" s="52"/>
      <c r="J759" s="12"/>
      <c r="K759" s="12"/>
    </row>
    <row r="760" spans="4:11" x14ac:dyDescent="0.2">
      <c r="D760" s="52"/>
      <c r="E760" s="85"/>
      <c r="F760" s="52"/>
      <c r="J760" s="12"/>
      <c r="K760" s="12"/>
    </row>
    <row r="761" spans="4:11" x14ac:dyDescent="0.2">
      <c r="D761" s="52"/>
      <c r="E761" s="85"/>
      <c r="F761" s="52"/>
      <c r="J761" s="12"/>
      <c r="K761" s="12"/>
    </row>
    <row r="762" spans="4:11" x14ac:dyDescent="0.2">
      <c r="D762" s="52"/>
      <c r="E762" s="85"/>
      <c r="F762" s="52"/>
      <c r="J762" s="12"/>
      <c r="K762" s="12"/>
    </row>
    <row r="763" spans="4:11" x14ac:dyDescent="0.2">
      <c r="D763" s="52"/>
      <c r="E763" s="85"/>
      <c r="F763" s="52"/>
      <c r="J763" s="12"/>
      <c r="K763" s="12"/>
    </row>
    <row r="764" spans="4:11" x14ac:dyDescent="0.2">
      <c r="D764" s="52"/>
      <c r="E764" s="85"/>
      <c r="F764" s="52"/>
      <c r="J764" s="12"/>
      <c r="K764" s="12"/>
    </row>
    <row r="765" spans="4:11" x14ac:dyDescent="0.2">
      <c r="D765" s="52"/>
      <c r="E765" s="85"/>
      <c r="F765" s="52"/>
      <c r="J765" s="12"/>
      <c r="K765" s="12"/>
    </row>
    <row r="766" spans="4:11" x14ac:dyDescent="0.2">
      <c r="D766" s="52"/>
      <c r="E766" s="85"/>
      <c r="F766" s="52"/>
      <c r="J766" s="12"/>
      <c r="K766" s="12"/>
    </row>
    <row r="767" spans="4:11" x14ac:dyDescent="0.2">
      <c r="D767" s="52"/>
      <c r="E767" s="85"/>
      <c r="F767" s="52"/>
      <c r="J767" s="12"/>
      <c r="K767" s="12"/>
    </row>
    <row r="768" spans="4:11" x14ac:dyDescent="0.2">
      <c r="D768" s="52"/>
      <c r="E768" s="85"/>
      <c r="F768" s="52"/>
      <c r="J768" s="12"/>
      <c r="K768" s="12"/>
    </row>
    <row r="769" spans="4:11" x14ac:dyDescent="0.2">
      <c r="D769" s="52"/>
      <c r="E769" s="85"/>
      <c r="F769" s="52"/>
      <c r="J769" s="12"/>
      <c r="K769" s="12"/>
    </row>
    <row r="770" spans="4:11" x14ac:dyDescent="0.2">
      <c r="D770" s="52"/>
      <c r="E770" s="85"/>
      <c r="F770" s="52"/>
      <c r="J770" s="12"/>
      <c r="K770" s="12"/>
    </row>
    <row r="771" spans="4:11" x14ac:dyDescent="0.2">
      <c r="D771" s="52"/>
      <c r="E771" s="85"/>
      <c r="F771" s="52"/>
      <c r="J771" s="12"/>
      <c r="K771" s="12"/>
    </row>
    <row r="772" spans="4:11" x14ac:dyDescent="0.2">
      <c r="D772" s="52"/>
      <c r="E772" s="85"/>
      <c r="F772" s="52"/>
      <c r="J772" s="12"/>
      <c r="K772" s="12"/>
    </row>
    <row r="773" spans="4:11" x14ac:dyDescent="0.2">
      <c r="D773" s="52"/>
      <c r="E773" s="85"/>
      <c r="F773" s="52"/>
      <c r="J773" s="12"/>
      <c r="K773" s="12"/>
    </row>
    <row r="774" spans="4:11" x14ac:dyDescent="0.2">
      <c r="D774" s="52"/>
      <c r="E774" s="85"/>
      <c r="F774" s="52"/>
      <c r="J774" s="12"/>
      <c r="K774" s="12"/>
    </row>
    <row r="775" spans="4:11" x14ac:dyDescent="0.2">
      <c r="D775" s="52"/>
      <c r="E775" s="85"/>
      <c r="F775" s="52"/>
      <c r="J775" s="12"/>
      <c r="K775" s="12"/>
    </row>
    <row r="776" spans="4:11" x14ac:dyDescent="0.2">
      <c r="D776" s="52"/>
      <c r="E776" s="85"/>
      <c r="F776" s="52"/>
      <c r="J776" s="12"/>
      <c r="K776" s="12"/>
    </row>
    <row r="777" spans="4:11" x14ac:dyDescent="0.2">
      <c r="D777" s="52"/>
      <c r="E777" s="85"/>
      <c r="F777" s="52"/>
      <c r="J777" s="12"/>
      <c r="K777" s="12"/>
    </row>
    <row r="778" spans="4:11" x14ac:dyDescent="0.2">
      <c r="D778" s="52"/>
      <c r="E778" s="85"/>
      <c r="F778" s="52"/>
      <c r="J778" s="12"/>
      <c r="K778" s="12"/>
    </row>
    <row r="779" spans="4:11" x14ac:dyDescent="0.2">
      <c r="D779" s="52"/>
      <c r="E779" s="85"/>
      <c r="F779" s="52"/>
      <c r="J779" s="12"/>
      <c r="K779" s="12"/>
    </row>
    <row r="780" spans="4:11" x14ac:dyDescent="0.2">
      <c r="D780" s="52"/>
      <c r="E780" s="85"/>
      <c r="F780" s="52"/>
      <c r="J780" s="12"/>
      <c r="K780" s="12"/>
    </row>
    <row r="781" spans="4:11" x14ac:dyDescent="0.2">
      <c r="D781" s="52"/>
      <c r="E781" s="85"/>
      <c r="F781" s="52"/>
      <c r="J781" s="12"/>
      <c r="K781" s="12"/>
    </row>
    <row r="782" spans="4:11" x14ac:dyDescent="0.2">
      <c r="D782" s="52"/>
      <c r="E782" s="85"/>
      <c r="F782" s="52"/>
      <c r="J782" s="12"/>
      <c r="K782" s="12"/>
    </row>
    <row r="783" spans="4:11" x14ac:dyDescent="0.2">
      <c r="D783" s="52"/>
      <c r="E783" s="85"/>
      <c r="F783" s="52"/>
      <c r="J783" s="12"/>
      <c r="K783" s="12"/>
    </row>
    <row r="784" spans="4:11" x14ac:dyDescent="0.2">
      <c r="D784" s="52"/>
      <c r="E784" s="85"/>
      <c r="F784" s="52"/>
      <c r="J784" s="12"/>
      <c r="K784" s="12"/>
    </row>
    <row r="785" spans="4:11" x14ac:dyDescent="0.2">
      <c r="D785" s="52"/>
      <c r="E785" s="85"/>
      <c r="F785" s="52"/>
      <c r="J785" s="12"/>
      <c r="K785" s="12"/>
    </row>
    <row r="786" spans="4:11" x14ac:dyDescent="0.2">
      <c r="D786" s="52"/>
      <c r="E786" s="85"/>
      <c r="F786" s="52"/>
      <c r="J786" s="12"/>
      <c r="K786" s="12"/>
    </row>
    <row r="787" spans="4:11" x14ac:dyDescent="0.2">
      <c r="D787" s="52"/>
      <c r="E787" s="85"/>
      <c r="F787" s="52"/>
      <c r="J787" s="12"/>
      <c r="K787" s="12"/>
    </row>
    <row r="788" spans="4:11" x14ac:dyDescent="0.2">
      <c r="D788" s="52"/>
      <c r="E788" s="85"/>
      <c r="F788" s="52"/>
      <c r="J788" s="12"/>
      <c r="K788" s="12"/>
    </row>
    <row r="789" spans="4:11" x14ac:dyDescent="0.2">
      <c r="D789" s="52"/>
      <c r="E789" s="85"/>
      <c r="F789" s="52"/>
      <c r="J789" s="12"/>
      <c r="K789" s="12"/>
    </row>
    <row r="790" spans="4:11" x14ac:dyDescent="0.2">
      <c r="D790" s="52"/>
      <c r="E790" s="85"/>
      <c r="F790" s="52"/>
      <c r="J790" s="12"/>
      <c r="K790" s="12"/>
    </row>
    <row r="791" spans="4:11" x14ac:dyDescent="0.2">
      <c r="D791" s="52"/>
      <c r="E791" s="85"/>
      <c r="F791" s="52"/>
      <c r="J791" s="12"/>
      <c r="K791" s="12"/>
    </row>
    <row r="792" spans="4:11" x14ac:dyDescent="0.2">
      <c r="D792" s="52"/>
      <c r="E792" s="85"/>
      <c r="F792" s="52"/>
      <c r="J792" s="12"/>
      <c r="K792" s="12"/>
    </row>
    <row r="793" spans="4:11" x14ac:dyDescent="0.2">
      <c r="D793" s="52"/>
      <c r="E793" s="85"/>
      <c r="F793" s="52"/>
      <c r="J793" s="12"/>
      <c r="K793" s="12"/>
    </row>
    <row r="794" spans="4:11" x14ac:dyDescent="0.2">
      <c r="D794" s="52"/>
      <c r="E794" s="85"/>
      <c r="F794" s="52"/>
      <c r="J794" s="12"/>
      <c r="K794" s="12"/>
    </row>
    <row r="795" spans="4:11" x14ac:dyDescent="0.2">
      <c r="D795" s="52"/>
      <c r="E795" s="85"/>
      <c r="F795" s="52"/>
      <c r="J795" s="12"/>
      <c r="K795" s="12"/>
    </row>
    <row r="796" spans="4:11" x14ac:dyDescent="0.2">
      <c r="D796" s="52"/>
      <c r="E796" s="85"/>
      <c r="F796" s="52"/>
      <c r="J796" s="12"/>
      <c r="K796" s="12"/>
    </row>
    <row r="797" spans="4:11" x14ac:dyDescent="0.2">
      <c r="D797" s="52"/>
      <c r="E797" s="85"/>
      <c r="F797" s="52"/>
      <c r="J797" s="12"/>
      <c r="K797" s="12"/>
    </row>
    <row r="798" spans="4:11" x14ac:dyDescent="0.2">
      <c r="D798" s="52"/>
      <c r="E798" s="85"/>
      <c r="F798" s="52"/>
      <c r="J798" s="12"/>
      <c r="K798" s="12"/>
    </row>
    <row r="799" spans="4:11" x14ac:dyDescent="0.2">
      <c r="D799" s="52"/>
      <c r="E799" s="85"/>
      <c r="F799" s="52"/>
      <c r="J799" s="12"/>
      <c r="K799" s="12"/>
    </row>
    <row r="800" spans="4:11" x14ac:dyDescent="0.2">
      <c r="D800" s="52"/>
      <c r="E800" s="85"/>
      <c r="F800" s="52"/>
      <c r="J800" s="12"/>
      <c r="K800" s="12"/>
    </row>
    <row r="801" spans="4:11" x14ac:dyDescent="0.2">
      <c r="D801" s="52"/>
      <c r="E801" s="85"/>
      <c r="F801" s="52"/>
      <c r="J801" s="12"/>
      <c r="K801" s="12"/>
    </row>
    <row r="802" spans="4:11" x14ac:dyDescent="0.2">
      <c r="D802" s="52"/>
      <c r="E802" s="85"/>
      <c r="F802" s="52"/>
      <c r="J802" s="12"/>
      <c r="K802" s="12"/>
    </row>
    <row r="803" spans="4:11" x14ac:dyDescent="0.2">
      <c r="D803" s="52"/>
      <c r="E803" s="85"/>
      <c r="F803" s="52"/>
      <c r="J803" s="12"/>
      <c r="K803" s="12"/>
    </row>
    <row r="804" spans="4:11" x14ac:dyDescent="0.2">
      <c r="D804" s="52"/>
      <c r="E804" s="85"/>
      <c r="F804" s="52"/>
      <c r="J804" s="12"/>
      <c r="K804" s="12"/>
    </row>
    <row r="805" spans="4:11" x14ac:dyDescent="0.2">
      <c r="D805" s="52"/>
      <c r="E805" s="85"/>
      <c r="F805" s="52"/>
      <c r="J805" s="12"/>
      <c r="K805" s="12"/>
    </row>
    <row r="806" spans="4:11" x14ac:dyDescent="0.2">
      <c r="D806" s="52"/>
      <c r="E806" s="85"/>
      <c r="F806" s="52"/>
      <c r="J806" s="12"/>
      <c r="K806" s="12"/>
    </row>
    <row r="807" spans="4:11" x14ac:dyDescent="0.2">
      <c r="D807" s="52"/>
      <c r="E807" s="85"/>
      <c r="F807" s="52"/>
      <c r="J807" s="12"/>
      <c r="K807" s="12"/>
    </row>
    <row r="808" spans="4:11" x14ac:dyDescent="0.2">
      <c r="D808" s="52"/>
      <c r="E808" s="85"/>
      <c r="F808" s="52"/>
      <c r="J808" s="12"/>
      <c r="K808" s="12"/>
    </row>
    <row r="809" spans="4:11" x14ac:dyDescent="0.2">
      <c r="D809" s="52"/>
      <c r="E809" s="85"/>
      <c r="F809" s="52"/>
      <c r="J809" s="12"/>
      <c r="K809" s="12"/>
    </row>
    <row r="810" spans="4:11" x14ac:dyDescent="0.2">
      <c r="D810" s="52"/>
      <c r="E810" s="85"/>
      <c r="F810" s="52"/>
      <c r="J810" s="12"/>
      <c r="K810" s="12"/>
    </row>
    <row r="811" spans="4:11" x14ac:dyDescent="0.2">
      <c r="D811" s="52"/>
      <c r="E811" s="85"/>
      <c r="F811" s="52"/>
      <c r="J811" s="12"/>
      <c r="K811" s="12"/>
    </row>
    <row r="812" spans="4:11" x14ac:dyDescent="0.2">
      <c r="D812" s="52"/>
      <c r="E812" s="85"/>
      <c r="F812" s="52"/>
      <c r="J812" s="12"/>
      <c r="K812" s="12"/>
    </row>
    <row r="813" spans="4:11" x14ac:dyDescent="0.2">
      <c r="D813" s="52"/>
      <c r="E813" s="85"/>
      <c r="F813" s="52"/>
      <c r="J813" s="12"/>
      <c r="K813" s="12"/>
    </row>
    <row r="814" spans="4:11" x14ac:dyDescent="0.2">
      <c r="D814" s="52"/>
      <c r="E814" s="85"/>
      <c r="F814" s="52"/>
      <c r="J814" s="12"/>
      <c r="K814" s="12"/>
    </row>
    <row r="815" spans="4:11" x14ac:dyDescent="0.2">
      <c r="D815" s="52"/>
      <c r="E815" s="85"/>
      <c r="F815" s="52"/>
      <c r="J815" s="12"/>
      <c r="K815" s="12"/>
    </row>
    <row r="816" spans="4:11" x14ac:dyDescent="0.2">
      <c r="D816" s="52"/>
      <c r="E816" s="85"/>
      <c r="F816" s="52"/>
      <c r="J816" s="12"/>
      <c r="K816" s="12"/>
    </row>
    <row r="817" spans="4:11" x14ac:dyDescent="0.2">
      <c r="D817" s="52"/>
      <c r="E817" s="85"/>
      <c r="F817" s="52"/>
      <c r="J817" s="12"/>
      <c r="K817" s="12"/>
    </row>
    <row r="818" spans="4:11" x14ac:dyDescent="0.2">
      <c r="D818" s="52"/>
      <c r="E818" s="85"/>
      <c r="F818" s="52"/>
      <c r="J818" s="12"/>
      <c r="K818" s="12"/>
    </row>
    <row r="819" spans="4:11" x14ac:dyDescent="0.2">
      <c r="D819" s="52"/>
      <c r="E819" s="85"/>
      <c r="F819" s="52"/>
      <c r="J819" s="12"/>
      <c r="K819" s="12"/>
    </row>
    <row r="820" spans="4:11" x14ac:dyDescent="0.2">
      <c r="D820" s="52"/>
      <c r="E820" s="85"/>
      <c r="F820" s="52"/>
      <c r="J820" s="12"/>
      <c r="K820" s="12"/>
    </row>
    <row r="821" spans="4:11" x14ac:dyDescent="0.2">
      <c r="D821" s="52"/>
      <c r="E821" s="85"/>
      <c r="F821" s="52"/>
      <c r="J821" s="12"/>
      <c r="K821" s="12"/>
    </row>
    <row r="822" spans="4:11" x14ac:dyDescent="0.2">
      <c r="D822" s="52"/>
      <c r="E822" s="85"/>
      <c r="F822" s="52"/>
      <c r="J822" s="12"/>
      <c r="K822" s="12"/>
    </row>
    <row r="823" spans="4:11" x14ac:dyDescent="0.2">
      <c r="D823" s="52"/>
      <c r="E823" s="85"/>
      <c r="F823" s="52"/>
      <c r="J823" s="12"/>
      <c r="K823" s="12"/>
    </row>
    <row r="824" spans="4:11" x14ac:dyDescent="0.2">
      <c r="D824" s="52"/>
      <c r="E824" s="85"/>
      <c r="F824" s="52"/>
      <c r="J824" s="12"/>
      <c r="K824" s="12"/>
    </row>
    <row r="825" spans="4:11" x14ac:dyDescent="0.2">
      <c r="D825" s="52"/>
      <c r="E825" s="85"/>
      <c r="F825" s="52"/>
      <c r="J825" s="12"/>
      <c r="K825" s="12"/>
    </row>
    <row r="826" spans="4:11" x14ac:dyDescent="0.2">
      <c r="D826" s="52"/>
      <c r="E826" s="85"/>
      <c r="F826" s="52"/>
      <c r="J826" s="12"/>
      <c r="K826" s="12"/>
    </row>
    <row r="827" spans="4:11" x14ac:dyDescent="0.2">
      <c r="D827" s="52"/>
      <c r="E827" s="85"/>
      <c r="F827" s="52"/>
      <c r="J827" s="12"/>
      <c r="K827" s="12"/>
    </row>
    <row r="828" spans="4:11" x14ac:dyDescent="0.2">
      <c r="D828" s="52"/>
      <c r="E828" s="85"/>
      <c r="F828" s="52"/>
      <c r="J828" s="12"/>
      <c r="K828" s="12"/>
    </row>
    <row r="829" spans="4:11" x14ac:dyDescent="0.2">
      <c r="D829" s="52"/>
      <c r="E829" s="85"/>
      <c r="F829" s="52"/>
      <c r="J829" s="12"/>
      <c r="K829" s="12"/>
    </row>
    <row r="830" spans="4:11" x14ac:dyDescent="0.2">
      <c r="D830" s="52"/>
      <c r="E830" s="85"/>
      <c r="F830" s="52"/>
      <c r="J830" s="12"/>
      <c r="K830" s="12"/>
    </row>
    <row r="831" spans="4:11" x14ac:dyDescent="0.2">
      <c r="D831" s="52"/>
      <c r="E831" s="85"/>
      <c r="F831" s="52"/>
      <c r="J831" s="12"/>
      <c r="K831" s="12"/>
    </row>
    <row r="832" spans="4:11" x14ac:dyDescent="0.2">
      <c r="D832" s="52"/>
      <c r="E832" s="85"/>
      <c r="F832" s="52"/>
      <c r="J832" s="12"/>
      <c r="K832" s="12"/>
    </row>
    <row r="833" spans="4:11" x14ac:dyDescent="0.2">
      <c r="D833" s="52"/>
      <c r="E833" s="85"/>
      <c r="F833" s="52"/>
      <c r="J833" s="12"/>
      <c r="K833" s="12"/>
    </row>
    <row r="834" spans="4:11" x14ac:dyDescent="0.2">
      <c r="D834" s="52"/>
      <c r="E834" s="85"/>
      <c r="F834" s="52"/>
      <c r="J834" s="12"/>
      <c r="K834" s="12"/>
    </row>
    <row r="835" spans="4:11" x14ac:dyDescent="0.2">
      <c r="D835" s="52"/>
      <c r="E835" s="85"/>
      <c r="F835" s="52"/>
      <c r="J835" s="12"/>
      <c r="K835" s="12"/>
    </row>
    <row r="836" spans="4:11" x14ac:dyDescent="0.2">
      <c r="D836" s="52"/>
      <c r="E836" s="85"/>
      <c r="F836" s="52"/>
      <c r="J836" s="12"/>
      <c r="K836" s="12"/>
    </row>
    <row r="837" spans="4:11" x14ac:dyDescent="0.2">
      <c r="D837" s="52"/>
      <c r="E837" s="85"/>
      <c r="F837" s="52"/>
      <c r="J837" s="12"/>
      <c r="K837" s="12"/>
    </row>
    <row r="838" spans="4:11" x14ac:dyDescent="0.2">
      <c r="D838" s="52"/>
      <c r="E838" s="85"/>
      <c r="F838" s="52"/>
      <c r="J838" s="12"/>
      <c r="K838" s="12"/>
    </row>
    <row r="839" spans="4:11" x14ac:dyDescent="0.2">
      <c r="D839" s="52"/>
      <c r="E839" s="85"/>
      <c r="F839" s="52"/>
      <c r="J839" s="12"/>
      <c r="K839" s="12"/>
    </row>
    <row r="840" spans="4:11" x14ac:dyDescent="0.2">
      <c r="D840" s="52"/>
      <c r="E840" s="85"/>
      <c r="F840" s="52"/>
      <c r="J840" s="12"/>
      <c r="K840" s="12"/>
    </row>
    <row r="841" spans="4:11" x14ac:dyDescent="0.2">
      <c r="D841" s="52"/>
      <c r="E841" s="85"/>
      <c r="F841" s="52"/>
      <c r="J841" s="12"/>
      <c r="K841" s="12"/>
    </row>
    <row r="842" spans="4:11" x14ac:dyDescent="0.2">
      <c r="D842" s="52"/>
      <c r="E842" s="85"/>
      <c r="F842" s="52"/>
      <c r="J842" s="12"/>
      <c r="K842" s="12"/>
    </row>
    <row r="843" spans="4:11" x14ac:dyDescent="0.2">
      <c r="D843" s="52"/>
      <c r="E843" s="85"/>
      <c r="F843" s="52"/>
      <c r="J843" s="12"/>
      <c r="K843" s="12"/>
    </row>
    <row r="844" spans="4:11" x14ac:dyDescent="0.2">
      <c r="D844" s="52"/>
      <c r="E844" s="85"/>
      <c r="F844" s="52"/>
      <c r="J844" s="12"/>
      <c r="K844" s="12"/>
    </row>
    <row r="845" spans="4:11" x14ac:dyDescent="0.2">
      <c r="D845" s="52"/>
      <c r="E845" s="85"/>
      <c r="F845" s="52"/>
      <c r="J845" s="12"/>
      <c r="K845" s="12"/>
    </row>
    <row r="846" spans="4:11" x14ac:dyDescent="0.2">
      <c r="D846" s="52"/>
      <c r="E846" s="85"/>
      <c r="F846" s="52"/>
      <c r="J846" s="12"/>
      <c r="K846" s="12"/>
    </row>
    <row r="847" spans="4:11" x14ac:dyDescent="0.2">
      <c r="D847" s="52"/>
      <c r="E847" s="85"/>
      <c r="F847" s="52"/>
      <c r="J847" s="12"/>
      <c r="K847" s="12"/>
    </row>
    <row r="848" spans="4:11" x14ac:dyDescent="0.2">
      <c r="D848" s="52"/>
      <c r="E848" s="85"/>
      <c r="F848" s="52"/>
      <c r="J848" s="12"/>
      <c r="K848" s="12"/>
    </row>
    <row r="849" spans="4:11" x14ac:dyDescent="0.2">
      <c r="D849" s="52"/>
      <c r="E849" s="85"/>
      <c r="F849" s="52"/>
      <c r="J849" s="12"/>
      <c r="K849" s="12"/>
    </row>
    <row r="850" spans="4:11" x14ac:dyDescent="0.2">
      <c r="D850" s="52"/>
      <c r="E850" s="85"/>
      <c r="F850" s="52"/>
      <c r="J850" s="12"/>
      <c r="K850" s="12"/>
    </row>
    <row r="851" spans="4:11" x14ac:dyDescent="0.2">
      <c r="D851" s="52"/>
      <c r="E851" s="85"/>
      <c r="F851" s="52"/>
      <c r="J851" s="12"/>
      <c r="K851" s="12"/>
    </row>
    <row r="852" spans="4:11" x14ac:dyDescent="0.2">
      <c r="D852" s="52"/>
      <c r="E852" s="85"/>
      <c r="F852" s="52"/>
      <c r="J852" s="12"/>
      <c r="K852" s="12"/>
    </row>
    <row r="853" spans="4:11" x14ac:dyDescent="0.2">
      <c r="D853" s="52"/>
      <c r="E853" s="85"/>
      <c r="F853" s="52"/>
      <c r="J853" s="12"/>
      <c r="K853" s="12"/>
    </row>
    <row r="854" spans="4:11" x14ac:dyDescent="0.2">
      <c r="D854" s="52"/>
      <c r="E854" s="85"/>
      <c r="F854" s="52"/>
      <c r="J854" s="12"/>
      <c r="K854" s="12"/>
    </row>
    <row r="855" spans="4:11" x14ac:dyDescent="0.2">
      <c r="D855" s="52"/>
      <c r="E855" s="85"/>
      <c r="F855" s="52"/>
      <c r="J855" s="12"/>
      <c r="K855" s="12"/>
    </row>
    <row r="856" spans="4:11" x14ac:dyDescent="0.2">
      <c r="D856" s="52"/>
      <c r="E856" s="85"/>
      <c r="F856" s="52"/>
      <c r="J856" s="12"/>
      <c r="K856" s="12"/>
    </row>
    <row r="857" spans="4:11" x14ac:dyDescent="0.2">
      <c r="D857" s="52"/>
      <c r="E857" s="85"/>
      <c r="F857" s="52"/>
      <c r="J857" s="12"/>
      <c r="K857" s="12"/>
    </row>
    <row r="858" spans="4:11" x14ac:dyDescent="0.2">
      <c r="D858" s="52"/>
      <c r="E858" s="85"/>
      <c r="F858" s="52"/>
      <c r="J858" s="12"/>
      <c r="K858" s="12"/>
    </row>
    <row r="859" spans="4:11" x14ac:dyDescent="0.2">
      <c r="D859" s="52"/>
      <c r="E859" s="85"/>
      <c r="F859" s="52"/>
      <c r="J859" s="12"/>
      <c r="K859" s="12"/>
    </row>
    <row r="860" spans="4:11" x14ac:dyDescent="0.2">
      <c r="D860" s="52"/>
      <c r="E860" s="85"/>
      <c r="F860" s="52"/>
      <c r="J860" s="12"/>
      <c r="K860" s="12"/>
    </row>
    <row r="861" spans="4:11" x14ac:dyDescent="0.2">
      <c r="D861" s="52"/>
      <c r="E861" s="85"/>
      <c r="F861" s="52"/>
      <c r="J861" s="12"/>
      <c r="K861" s="12"/>
    </row>
    <row r="862" spans="4:11" x14ac:dyDescent="0.2">
      <c r="D862" s="52"/>
      <c r="E862" s="85"/>
      <c r="F862" s="52"/>
      <c r="J862" s="12"/>
      <c r="K862" s="12"/>
    </row>
    <row r="863" spans="4:11" x14ac:dyDescent="0.2">
      <c r="D863" s="52"/>
      <c r="E863" s="85"/>
      <c r="F863" s="52"/>
      <c r="J863" s="12"/>
      <c r="K863" s="12"/>
    </row>
    <row r="864" spans="4:11" x14ac:dyDescent="0.2">
      <c r="D864" s="52"/>
      <c r="E864" s="85"/>
      <c r="F864" s="52"/>
      <c r="J864" s="12"/>
      <c r="K864" s="12"/>
    </row>
    <row r="865" spans="4:11" x14ac:dyDescent="0.2">
      <c r="D865" s="52"/>
      <c r="E865" s="85"/>
      <c r="F865" s="52"/>
      <c r="J865" s="12"/>
      <c r="K865" s="12"/>
    </row>
    <row r="866" spans="4:11" x14ac:dyDescent="0.2">
      <c r="D866" s="52"/>
      <c r="E866" s="85"/>
      <c r="F866" s="52"/>
      <c r="J866" s="12"/>
      <c r="K866" s="12"/>
    </row>
    <row r="867" spans="4:11" x14ac:dyDescent="0.2">
      <c r="D867" s="52"/>
      <c r="E867" s="85"/>
      <c r="F867" s="52"/>
      <c r="J867" s="12"/>
      <c r="K867" s="12"/>
    </row>
    <row r="868" spans="4:11" x14ac:dyDescent="0.2">
      <c r="D868" s="52"/>
      <c r="E868" s="85"/>
      <c r="F868" s="52"/>
      <c r="J868" s="12"/>
      <c r="K868" s="12"/>
    </row>
    <row r="869" spans="4:11" x14ac:dyDescent="0.2">
      <c r="D869" s="52"/>
      <c r="E869" s="85"/>
      <c r="F869" s="52"/>
      <c r="J869" s="12"/>
      <c r="K869" s="12"/>
    </row>
    <row r="870" spans="4:11" x14ac:dyDescent="0.2">
      <c r="D870" s="52"/>
      <c r="E870" s="85"/>
      <c r="F870" s="52"/>
      <c r="J870" s="12"/>
      <c r="K870" s="12"/>
    </row>
    <row r="871" spans="4:11" x14ac:dyDescent="0.2">
      <c r="D871" s="52"/>
      <c r="E871" s="85"/>
      <c r="F871" s="52"/>
      <c r="J871" s="12"/>
      <c r="K871" s="12"/>
    </row>
    <row r="872" spans="4:11" x14ac:dyDescent="0.2">
      <c r="D872" s="52"/>
      <c r="E872" s="85"/>
      <c r="F872" s="52"/>
      <c r="J872" s="12"/>
      <c r="K872" s="12"/>
    </row>
    <row r="873" spans="4:11" x14ac:dyDescent="0.2">
      <c r="D873" s="52"/>
      <c r="E873" s="85"/>
      <c r="F873" s="52"/>
      <c r="J873" s="12"/>
      <c r="K873" s="12"/>
    </row>
    <row r="874" spans="4:11" x14ac:dyDescent="0.2">
      <c r="D874" s="52"/>
      <c r="E874" s="85"/>
      <c r="F874" s="52"/>
      <c r="J874" s="12"/>
      <c r="K874" s="12"/>
    </row>
    <row r="875" spans="4:11" x14ac:dyDescent="0.2">
      <c r="D875" s="52"/>
      <c r="E875" s="85"/>
      <c r="F875" s="52"/>
      <c r="J875" s="12"/>
      <c r="K875" s="12"/>
    </row>
    <row r="876" spans="4:11" x14ac:dyDescent="0.2">
      <c r="D876" s="52"/>
      <c r="E876" s="85"/>
      <c r="F876" s="52"/>
      <c r="J876" s="12"/>
      <c r="K876" s="12"/>
    </row>
    <row r="877" spans="4:11" x14ac:dyDescent="0.2">
      <c r="D877" s="52"/>
      <c r="E877" s="85"/>
      <c r="F877" s="52"/>
      <c r="J877" s="12"/>
      <c r="K877" s="12"/>
    </row>
    <row r="878" spans="4:11" x14ac:dyDescent="0.2">
      <c r="D878" s="52"/>
      <c r="E878" s="85"/>
      <c r="F878" s="52"/>
      <c r="J878" s="12"/>
      <c r="K878" s="12"/>
    </row>
    <row r="879" spans="4:11" x14ac:dyDescent="0.2">
      <c r="D879" s="52"/>
      <c r="E879" s="85"/>
      <c r="F879" s="52"/>
      <c r="J879" s="12"/>
      <c r="K879" s="12"/>
    </row>
    <row r="880" spans="4:11" x14ac:dyDescent="0.2">
      <c r="D880" s="52"/>
      <c r="E880" s="85"/>
      <c r="F880" s="52"/>
      <c r="J880" s="12"/>
      <c r="K880" s="12"/>
    </row>
    <row r="881" spans="4:11" x14ac:dyDescent="0.2">
      <c r="D881" s="52"/>
      <c r="E881" s="85"/>
      <c r="F881" s="52"/>
      <c r="J881" s="12"/>
      <c r="K881" s="12"/>
    </row>
    <row r="882" spans="4:11" x14ac:dyDescent="0.2">
      <c r="D882" s="52"/>
      <c r="E882" s="85"/>
      <c r="F882" s="52"/>
      <c r="J882" s="12"/>
      <c r="K882" s="12"/>
    </row>
    <row r="883" spans="4:11" x14ac:dyDescent="0.2">
      <c r="D883" s="52"/>
      <c r="E883" s="85"/>
      <c r="F883" s="52"/>
      <c r="J883" s="12"/>
      <c r="K883" s="12"/>
    </row>
    <row r="884" spans="4:11" x14ac:dyDescent="0.2">
      <c r="D884" s="52"/>
      <c r="E884" s="85"/>
      <c r="F884" s="52"/>
      <c r="J884" s="12"/>
      <c r="K884" s="12"/>
    </row>
    <row r="885" spans="4:11" x14ac:dyDescent="0.2">
      <c r="D885" s="52"/>
      <c r="E885" s="85"/>
      <c r="F885" s="52"/>
      <c r="J885" s="12"/>
      <c r="K885" s="12"/>
    </row>
    <row r="886" spans="4:11" x14ac:dyDescent="0.2">
      <c r="D886" s="52"/>
      <c r="E886" s="85"/>
      <c r="F886" s="52"/>
      <c r="J886" s="12"/>
      <c r="K886" s="12"/>
    </row>
    <row r="887" spans="4:11" x14ac:dyDescent="0.2">
      <c r="D887" s="52"/>
      <c r="E887" s="85"/>
      <c r="F887" s="52"/>
      <c r="J887" s="12"/>
      <c r="K887" s="12"/>
    </row>
    <row r="888" spans="4:11" x14ac:dyDescent="0.2">
      <c r="D888" s="52"/>
      <c r="E888" s="85"/>
      <c r="F888" s="52"/>
      <c r="J888" s="12"/>
      <c r="K888" s="12"/>
    </row>
    <row r="889" spans="4:11" x14ac:dyDescent="0.2">
      <c r="D889" s="52"/>
      <c r="E889" s="85"/>
      <c r="F889" s="52"/>
      <c r="J889" s="12"/>
      <c r="K889" s="12"/>
    </row>
    <row r="890" spans="4:11" x14ac:dyDescent="0.2">
      <c r="D890" s="52"/>
      <c r="E890" s="85"/>
      <c r="F890" s="52"/>
      <c r="J890" s="12"/>
      <c r="K890" s="12"/>
    </row>
    <row r="891" spans="4:11" x14ac:dyDescent="0.2">
      <c r="D891" s="52"/>
      <c r="E891" s="85"/>
      <c r="F891" s="52"/>
      <c r="J891" s="12"/>
      <c r="K891" s="12"/>
    </row>
    <row r="892" spans="4:11" x14ac:dyDescent="0.2">
      <c r="D892" s="52"/>
      <c r="E892" s="85"/>
      <c r="F892" s="52"/>
      <c r="J892" s="12"/>
      <c r="K892" s="12"/>
    </row>
    <row r="893" spans="4:11" x14ac:dyDescent="0.2">
      <c r="D893" s="52"/>
      <c r="E893" s="85"/>
      <c r="F893" s="52"/>
      <c r="J893" s="12"/>
      <c r="K893" s="12"/>
    </row>
    <row r="894" spans="4:11" x14ac:dyDescent="0.2">
      <c r="D894" s="52"/>
      <c r="E894" s="85"/>
      <c r="F894" s="52"/>
      <c r="J894" s="12"/>
      <c r="K894" s="12"/>
    </row>
    <row r="895" spans="4:11" x14ac:dyDescent="0.2">
      <c r="D895" s="52"/>
      <c r="E895" s="85"/>
      <c r="F895" s="52"/>
      <c r="J895" s="12"/>
      <c r="K895" s="12"/>
    </row>
    <row r="896" spans="4:11" x14ac:dyDescent="0.2">
      <c r="D896" s="52"/>
      <c r="E896" s="85"/>
      <c r="F896" s="52"/>
      <c r="J896" s="12"/>
      <c r="K896" s="12"/>
    </row>
    <row r="897" spans="4:11" x14ac:dyDescent="0.2">
      <c r="D897" s="52"/>
      <c r="E897" s="85"/>
      <c r="F897" s="52"/>
      <c r="J897" s="12"/>
      <c r="K897" s="12"/>
    </row>
    <row r="898" spans="4:11" x14ac:dyDescent="0.2">
      <c r="D898" s="52"/>
      <c r="E898" s="85"/>
      <c r="F898" s="52"/>
      <c r="J898" s="12"/>
      <c r="K898" s="12"/>
    </row>
    <row r="899" spans="4:11" x14ac:dyDescent="0.2">
      <c r="D899" s="52"/>
      <c r="E899" s="85"/>
      <c r="F899" s="52"/>
      <c r="J899" s="12"/>
      <c r="K899" s="12"/>
    </row>
    <row r="900" spans="4:11" x14ac:dyDescent="0.2">
      <c r="D900" s="52"/>
      <c r="E900" s="85"/>
      <c r="F900" s="52"/>
      <c r="J900" s="12"/>
      <c r="K900" s="12"/>
    </row>
    <row r="901" spans="4:11" x14ac:dyDescent="0.2">
      <c r="D901" s="52"/>
      <c r="E901" s="85"/>
      <c r="F901" s="52"/>
      <c r="J901" s="12"/>
      <c r="K901" s="12"/>
    </row>
    <row r="902" spans="4:11" x14ac:dyDescent="0.2">
      <c r="D902" s="52"/>
      <c r="E902" s="85"/>
      <c r="F902" s="52"/>
      <c r="J902" s="12"/>
      <c r="K902" s="12"/>
    </row>
    <row r="903" spans="4:11" x14ac:dyDescent="0.2">
      <c r="D903" s="52"/>
      <c r="E903" s="85"/>
      <c r="F903" s="52"/>
      <c r="J903" s="12"/>
      <c r="K903" s="12"/>
    </row>
    <row r="904" spans="4:11" x14ac:dyDescent="0.2">
      <c r="D904" s="52"/>
      <c r="E904" s="85"/>
      <c r="F904" s="52"/>
      <c r="J904" s="12"/>
      <c r="K904" s="12"/>
    </row>
    <row r="905" spans="4:11" x14ac:dyDescent="0.2">
      <c r="D905" s="52"/>
      <c r="E905" s="85"/>
      <c r="F905" s="52"/>
      <c r="J905" s="12"/>
      <c r="K905" s="12"/>
    </row>
    <row r="906" spans="4:11" x14ac:dyDescent="0.2">
      <c r="D906" s="52"/>
      <c r="E906" s="85"/>
      <c r="F906" s="52"/>
      <c r="J906" s="12"/>
      <c r="K906" s="12"/>
    </row>
    <row r="907" spans="4:11" x14ac:dyDescent="0.2">
      <c r="D907" s="52"/>
      <c r="E907" s="85"/>
      <c r="F907" s="52"/>
      <c r="J907" s="12"/>
      <c r="K907" s="12"/>
    </row>
    <row r="908" spans="4:11" x14ac:dyDescent="0.2">
      <c r="D908" s="52"/>
      <c r="E908" s="85"/>
      <c r="F908" s="52"/>
      <c r="J908" s="12"/>
      <c r="K908" s="12"/>
    </row>
    <row r="909" spans="4:11" x14ac:dyDescent="0.2">
      <c r="D909" s="52"/>
      <c r="E909" s="85"/>
      <c r="F909" s="52"/>
      <c r="J909" s="12"/>
      <c r="K909" s="12"/>
    </row>
    <row r="910" spans="4:11" x14ac:dyDescent="0.2">
      <c r="D910" s="52"/>
      <c r="E910" s="85"/>
      <c r="F910" s="52"/>
      <c r="J910" s="12"/>
      <c r="K910" s="12"/>
    </row>
    <row r="911" spans="4:11" x14ac:dyDescent="0.2">
      <c r="D911" s="52"/>
      <c r="E911" s="85"/>
      <c r="F911" s="52"/>
      <c r="J911" s="12"/>
      <c r="K911" s="12"/>
    </row>
    <row r="912" spans="4:11" x14ac:dyDescent="0.2">
      <c r="D912" s="52"/>
      <c r="E912" s="85"/>
      <c r="F912" s="52"/>
      <c r="J912" s="12"/>
      <c r="K912" s="12"/>
    </row>
    <row r="913" spans="4:11" x14ac:dyDescent="0.2">
      <c r="D913" s="52"/>
      <c r="E913" s="85"/>
      <c r="F913" s="52"/>
      <c r="J913" s="12"/>
      <c r="K913" s="12"/>
    </row>
    <row r="914" spans="4:11" x14ac:dyDescent="0.2">
      <c r="D914" s="52"/>
      <c r="E914" s="85"/>
      <c r="F914" s="52"/>
      <c r="J914" s="12"/>
      <c r="K914" s="12"/>
    </row>
    <row r="915" spans="4:11" x14ac:dyDescent="0.2">
      <c r="D915" s="52"/>
      <c r="E915" s="85"/>
      <c r="F915" s="52"/>
      <c r="J915" s="12"/>
      <c r="K915" s="12"/>
    </row>
    <row r="916" spans="4:11" x14ac:dyDescent="0.2">
      <c r="D916" s="52"/>
      <c r="E916" s="85"/>
      <c r="F916" s="52"/>
      <c r="J916" s="12"/>
      <c r="K916" s="12"/>
    </row>
    <row r="917" spans="4:11" x14ac:dyDescent="0.2">
      <c r="D917" s="52"/>
      <c r="E917" s="85"/>
      <c r="F917" s="52"/>
      <c r="J917" s="12"/>
      <c r="K917" s="12"/>
    </row>
    <row r="918" spans="4:11" x14ac:dyDescent="0.2">
      <c r="D918" s="52"/>
      <c r="E918" s="85"/>
      <c r="F918" s="52"/>
      <c r="J918" s="12"/>
      <c r="K918" s="12"/>
    </row>
    <row r="919" spans="4:11" x14ac:dyDescent="0.2">
      <c r="D919" s="52"/>
      <c r="E919" s="85"/>
      <c r="F919" s="52"/>
      <c r="J919" s="12"/>
      <c r="K919" s="12"/>
    </row>
    <row r="920" spans="4:11" x14ac:dyDescent="0.2">
      <c r="D920" s="52"/>
      <c r="E920" s="85"/>
      <c r="F920" s="52"/>
      <c r="J920" s="12"/>
      <c r="K920" s="12"/>
    </row>
    <row r="921" spans="4:11" x14ac:dyDescent="0.2">
      <c r="D921" s="52"/>
      <c r="E921" s="85"/>
      <c r="F921" s="52"/>
      <c r="J921" s="12"/>
      <c r="K921" s="12"/>
    </row>
    <row r="922" spans="4:11" x14ac:dyDescent="0.2">
      <c r="D922" s="52"/>
      <c r="E922" s="85"/>
      <c r="F922" s="52"/>
      <c r="J922" s="12"/>
      <c r="K922" s="12"/>
    </row>
    <row r="923" spans="4:11" x14ac:dyDescent="0.2">
      <c r="D923" s="52"/>
      <c r="E923" s="85"/>
      <c r="F923" s="52"/>
      <c r="J923" s="12"/>
      <c r="K923" s="12"/>
    </row>
    <row r="924" spans="4:11" x14ac:dyDescent="0.2">
      <c r="D924" s="52"/>
      <c r="E924" s="85"/>
      <c r="F924" s="52"/>
      <c r="J924" s="12"/>
      <c r="K924" s="12"/>
    </row>
    <row r="925" spans="4:11" x14ac:dyDescent="0.2">
      <c r="D925" s="52"/>
      <c r="E925" s="85"/>
      <c r="F925" s="52"/>
      <c r="J925" s="12"/>
      <c r="K925" s="12"/>
    </row>
    <row r="926" spans="4:11" x14ac:dyDescent="0.2">
      <c r="D926" s="52"/>
      <c r="E926" s="85"/>
      <c r="F926" s="52"/>
      <c r="J926" s="12"/>
      <c r="K926" s="12"/>
    </row>
    <row r="927" spans="4:11" x14ac:dyDescent="0.2">
      <c r="D927" s="52"/>
      <c r="E927" s="85"/>
      <c r="F927" s="52"/>
      <c r="J927" s="12"/>
      <c r="K927" s="12"/>
    </row>
    <row r="928" spans="4:11" x14ac:dyDescent="0.2">
      <c r="D928" s="52"/>
      <c r="E928" s="85"/>
      <c r="F928" s="52"/>
      <c r="J928" s="12"/>
      <c r="K928" s="12"/>
    </row>
    <row r="929" spans="4:11" x14ac:dyDescent="0.2">
      <c r="D929" s="52"/>
      <c r="E929" s="85"/>
      <c r="F929" s="52"/>
      <c r="J929" s="12"/>
      <c r="K929" s="12"/>
    </row>
    <row r="930" spans="4:11" x14ac:dyDescent="0.2">
      <c r="D930" s="52"/>
      <c r="E930" s="85"/>
      <c r="F930" s="52"/>
      <c r="J930" s="12"/>
      <c r="K930" s="12"/>
    </row>
    <row r="931" spans="4:11" x14ac:dyDescent="0.2">
      <c r="D931" s="52"/>
      <c r="E931" s="85"/>
      <c r="F931" s="52"/>
      <c r="J931" s="12"/>
      <c r="K931" s="12"/>
    </row>
    <row r="932" spans="4:11" x14ac:dyDescent="0.2">
      <c r="D932" s="52"/>
      <c r="E932" s="85"/>
      <c r="F932" s="52"/>
      <c r="J932" s="12"/>
      <c r="K932" s="12"/>
    </row>
    <row r="933" spans="4:11" x14ac:dyDescent="0.2">
      <c r="D933" s="52"/>
      <c r="E933" s="85"/>
      <c r="F933" s="52"/>
      <c r="J933" s="12"/>
      <c r="K933" s="12"/>
    </row>
    <row r="934" spans="4:11" x14ac:dyDescent="0.2">
      <c r="D934" s="52"/>
      <c r="E934" s="85"/>
      <c r="F934" s="52"/>
      <c r="J934" s="12"/>
      <c r="K934" s="12"/>
    </row>
    <row r="935" spans="4:11" x14ac:dyDescent="0.2">
      <c r="D935" s="52"/>
      <c r="E935" s="85"/>
      <c r="F935" s="52"/>
      <c r="J935" s="12"/>
      <c r="K935" s="12"/>
    </row>
    <row r="936" spans="4:11" x14ac:dyDescent="0.2">
      <c r="D936" s="52"/>
      <c r="E936" s="85"/>
      <c r="F936" s="52"/>
      <c r="J936" s="12"/>
      <c r="K936" s="12"/>
    </row>
    <row r="937" spans="4:11" x14ac:dyDescent="0.2">
      <c r="D937" s="52"/>
      <c r="E937" s="85"/>
      <c r="F937" s="52"/>
      <c r="J937" s="12"/>
      <c r="K937" s="12"/>
    </row>
    <row r="938" spans="4:11" x14ac:dyDescent="0.2">
      <c r="D938" s="52"/>
      <c r="E938" s="85"/>
      <c r="F938" s="52"/>
      <c r="J938" s="12"/>
      <c r="K938" s="12"/>
    </row>
    <row r="939" spans="4:11" x14ac:dyDescent="0.2">
      <c r="D939" s="52"/>
      <c r="E939" s="85"/>
      <c r="F939" s="52"/>
      <c r="J939" s="12"/>
      <c r="K939" s="12"/>
    </row>
    <row r="940" spans="4:11" x14ac:dyDescent="0.2">
      <c r="D940" s="52"/>
      <c r="E940" s="85"/>
      <c r="F940" s="52"/>
      <c r="J940" s="12"/>
      <c r="K940" s="12"/>
    </row>
    <row r="941" spans="4:11" x14ac:dyDescent="0.2">
      <c r="D941" s="52"/>
      <c r="E941" s="85"/>
      <c r="F941" s="52"/>
      <c r="J941" s="12"/>
      <c r="K941" s="12"/>
    </row>
    <row r="942" spans="4:11" x14ac:dyDescent="0.2">
      <c r="D942" s="52"/>
      <c r="E942" s="85"/>
      <c r="F942" s="52"/>
      <c r="J942" s="12"/>
      <c r="K942" s="12"/>
    </row>
    <row r="943" spans="4:11" x14ac:dyDescent="0.2">
      <c r="D943" s="52"/>
      <c r="E943" s="85"/>
      <c r="F943" s="52"/>
      <c r="J943" s="12"/>
      <c r="K943" s="12"/>
    </row>
    <row r="944" spans="4:11" x14ac:dyDescent="0.2">
      <c r="D944" s="52"/>
      <c r="E944" s="85"/>
      <c r="F944" s="52"/>
      <c r="J944" s="12"/>
      <c r="K944" s="12"/>
    </row>
    <row r="945" spans="4:11" x14ac:dyDescent="0.2">
      <c r="D945" s="52"/>
      <c r="E945" s="85"/>
      <c r="F945" s="52"/>
      <c r="J945" s="12"/>
      <c r="K945" s="12"/>
    </row>
    <row r="946" spans="4:11" x14ac:dyDescent="0.2">
      <c r="D946" s="52"/>
      <c r="E946" s="85"/>
      <c r="F946" s="52"/>
      <c r="J946" s="12"/>
      <c r="K946" s="12"/>
    </row>
    <row r="947" spans="4:11" x14ac:dyDescent="0.2">
      <c r="D947" s="52"/>
      <c r="E947" s="85"/>
      <c r="F947" s="52"/>
      <c r="J947" s="12"/>
      <c r="K947" s="12"/>
    </row>
    <row r="948" spans="4:11" x14ac:dyDescent="0.2">
      <c r="D948" s="52"/>
      <c r="E948" s="85"/>
      <c r="F948" s="52"/>
      <c r="J948" s="12"/>
      <c r="K948" s="12"/>
    </row>
    <row r="949" spans="4:11" x14ac:dyDescent="0.2">
      <c r="D949" s="52"/>
      <c r="E949" s="85"/>
      <c r="F949" s="52"/>
      <c r="J949" s="12"/>
      <c r="K949" s="12"/>
    </row>
    <row r="950" spans="4:11" x14ac:dyDescent="0.2">
      <c r="D950" s="52"/>
      <c r="E950" s="85"/>
      <c r="F950" s="52"/>
      <c r="J950" s="12"/>
      <c r="K950" s="12"/>
    </row>
    <row r="951" spans="4:11" x14ac:dyDescent="0.2">
      <c r="D951" s="52"/>
      <c r="E951" s="85"/>
      <c r="F951" s="52"/>
      <c r="J951" s="12"/>
      <c r="K951" s="12"/>
    </row>
    <row r="952" spans="4:11" x14ac:dyDescent="0.2">
      <c r="D952" s="52"/>
      <c r="E952" s="85"/>
      <c r="F952" s="52"/>
      <c r="J952" s="12"/>
      <c r="K952" s="12"/>
    </row>
    <row r="953" spans="4:11" x14ac:dyDescent="0.2">
      <c r="D953" s="52"/>
      <c r="E953" s="85"/>
      <c r="F953" s="52"/>
      <c r="J953" s="12"/>
      <c r="K953" s="12"/>
    </row>
    <row r="954" spans="4:11" x14ac:dyDescent="0.2">
      <c r="D954" s="52"/>
      <c r="E954" s="85"/>
      <c r="F954" s="52"/>
      <c r="J954" s="12"/>
      <c r="K954" s="12"/>
    </row>
    <row r="955" spans="4:11" x14ac:dyDescent="0.2">
      <c r="D955" s="52"/>
      <c r="E955" s="85"/>
      <c r="F955" s="52"/>
      <c r="J955" s="12"/>
      <c r="K955" s="12"/>
    </row>
    <row r="956" spans="4:11" x14ac:dyDescent="0.2">
      <c r="D956" s="52"/>
      <c r="E956" s="85"/>
      <c r="F956" s="52"/>
      <c r="J956" s="12"/>
      <c r="K956" s="12"/>
    </row>
    <row r="957" spans="4:11" x14ac:dyDescent="0.2">
      <c r="D957" s="52"/>
      <c r="E957" s="85"/>
      <c r="F957" s="52"/>
      <c r="J957" s="12"/>
      <c r="K957" s="12"/>
    </row>
    <row r="958" spans="4:11" x14ac:dyDescent="0.2">
      <c r="D958" s="52"/>
      <c r="E958" s="85"/>
      <c r="F958" s="52"/>
      <c r="J958" s="12"/>
      <c r="K958" s="12"/>
    </row>
    <row r="959" spans="4:11" x14ac:dyDescent="0.2">
      <c r="D959" s="52"/>
      <c r="E959" s="85"/>
      <c r="F959" s="52"/>
      <c r="J959" s="12"/>
      <c r="K959" s="12"/>
    </row>
    <row r="960" spans="4:11" x14ac:dyDescent="0.2">
      <c r="D960" s="52"/>
      <c r="E960" s="85"/>
      <c r="F960" s="52"/>
      <c r="J960" s="12"/>
      <c r="K960" s="12"/>
    </row>
    <row r="961" spans="4:11" x14ac:dyDescent="0.2">
      <c r="D961" s="52"/>
      <c r="E961" s="85"/>
      <c r="F961" s="52"/>
      <c r="J961" s="12"/>
      <c r="K961" s="12"/>
    </row>
    <row r="962" spans="4:11" x14ac:dyDescent="0.2">
      <c r="D962" s="52"/>
      <c r="E962" s="85"/>
      <c r="F962" s="52"/>
      <c r="J962" s="12"/>
      <c r="K962" s="12"/>
    </row>
    <row r="963" spans="4:11" x14ac:dyDescent="0.2">
      <c r="D963" s="52"/>
      <c r="E963" s="85"/>
      <c r="F963" s="52"/>
      <c r="J963" s="12"/>
      <c r="K963" s="12"/>
    </row>
    <row r="964" spans="4:11" x14ac:dyDescent="0.2">
      <c r="D964" s="52"/>
      <c r="E964" s="85"/>
      <c r="F964" s="52"/>
      <c r="J964" s="12"/>
      <c r="K964" s="12"/>
    </row>
    <row r="965" spans="4:11" x14ac:dyDescent="0.2">
      <c r="D965" s="52"/>
      <c r="E965" s="85"/>
      <c r="F965" s="52"/>
      <c r="J965" s="12"/>
      <c r="K965" s="12"/>
    </row>
    <row r="966" spans="4:11" x14ac:dyDescent="0.2">
      <c r="D966" s="52"/>
      <c r="E966" s="85"/>
      <c r="F966" s="52"/>
      <c r="J966" s="12"/>
      <c r="K966" s="12"/>
    </row>
    <row r="967" spans="4:11" x14ac:dyDescent="0.2">
      <c r="D967" s="52"/>
      <c r="E967" s="85"/>
      <c r="F967" s="52"/>
      <c r="J967" s="12"/>
      <c r="K967" s="12"/>
    </row>
    <row r="968" spans="4:11" x14ac:dyDescent="0.2">
      <c r="D968" s="52"/>
      <c r="E968" s="85"/>
      <c r="F968" s="52"/>
      <c r="J968" s="12"/>
      <c r="K968" s="12"/>
    </row>
    <row r="969" spans="4:11" x14ac:dyDescent="0.2">
      <c r="D969" s="52"/>
      <c r="E969" s="85"/>
      <c r="F969" s="52"/>
      <c r="J969" s="12"/>
      <c r="K969" s="12"/>
    </row>
    <row r="970" spans="4:11" x14ac:dyDescent="0.2">
      <c r="D970" s="52"/>
      <c r="E970" s="85"/>
      <c r="F970" s="52"/>
      <c r="J970" s="12"/>
      <c r="K970" s="12"/>
    </row>
    <row r="971" spans="4:11" x14ac:dyDescent="0.2">
      <c r="D971" s="52"/>
      <c r="E971" s="85"/>
      <c r="F971" s="52"/>
      <c r="J971" s="12"/>
      <c r="K971" s="12"/>
    </row>
    <row r="972" spans="4:11" x14ac:dyDescent="0.2">
      <c r="D972" s="52"/>
      <c r="E972" s="85"/>
      <c r="F972" s="52"/>
      <c r="J972" s="12"/>
      <c r="K972" s="12"/>
    </row>
    <row r="973" spans="4:11" x14ac:dyDescent="0.2">
      <c r="D973" s="52"/>
      <c r="E973" s="85"/>
      <c r="F973" s="52"/>
      <c r="J973" s="12"/>
      <c r="K973" s="12"/>
    </row>
    <row r="974" spans="4:11" x14ac:dyDescent="0.2">
      <c r="D974" s="52"/>
      <c r="E974" s="85"/>
      <c r="F974" s="52"/>
      <c r="J974" s="12"/>
      <c r="K974" s="12"/>
    </row>
    <row r="975" spans="4:11" x14ac:dyDescent="0.2">
      <c r="D975" s="52"/>
      <c r="E975" s="85"/>
      <c r="F975" s="52"/>
      <c r="J975" s="12"/>
      <c r="K975" s="12"/>
    </row>
    <row r="976" spans="4:11" x14ac:dyDescent="0.2">
      <c r="D976" s="52"/>
      <c r="E976" s="85"/>
      <c r="F976" s="52"/>
      <c r="J976" s="12"/>
      <c r="K976" s="12"/>
    </row>
    <row r="977" spans="4:11" x14ac:dyDescent="0.2">
      <c r="D977" s="52"/>
      <c r="E977" s="85"/>
      <c r="F977" s="52"/>
      <c r="J977" s="12"/>
      <c r="K977" s="12"/>
    </row>
    <row r="978" spans="4:11" x14ac:dyDescent="0.2">
      <c r="D978" s="52"/>
      <c r="E978" s="85"/>
      <c r="F978" s="52"/>
      <c r="J978" s="12"/>
      <c r="K978" s="12"/>
    </row>
    <row r="979" spans="4:11" x14ac:dyDescent="0.2">
      <c r="D979" s="52"/>
      <c r="E979" s="85"/>
      <c r="F979" s="52"/>
      <c r="J979" s="12"/>
      <c r="K979" s="12"/>
    </row>
    <row r="980" spans="4:11" x14ac:dyDescent="0.2">
      <c r="D980" s="52"/>
      <c r="E980" s="85"/>
      <c r="F980" s="52"/>
      <c r="J980" s="12"/>
      <c r="K980" s="12"/>
    </row>
    <row r="981" spans="4:11" x14ac:dyDescent="0.2">
      <c r="D981" s="52"/>
      <c r="E981" s="85"/>
      <c r="F981" s="52"/>
      <c r="J981" s="12"/>
      <c r="K981" s="12"/>
    </row>
    <row r="982" spans="4:11" x14ac:dyDescent="0.2">
      <c r="D982" s="52"/>
      <c r="E982" s="85"/>
      <c r="F982" s="52"/>
      <c r="J982" s="12"/>
      <c r="K982" s="12"/>
    </row>
    <row r="983" spans="4:11" x14ac:dyDescent="0.2">
      <c r="D983" s="52"/>
      <c r="E983" s="85"/>
      <c r="F983" s="52"/>
      <c r="J983" s="12"/>
      <c r="K983" s="12"/>
    </row>
    <row r="984" spans="4:11" x14ac:dyDescent="0.2">
      <c r="D984" s="52"/>
      <c r="E984" s="85"/>
      <c r="F984" s="52"/>
      <c r="J984" s="12"/>
      <c r="K984" s="12"/>
    </row>
    <row r="985" spans="4:11" x14ac:dyDescent="0.2">
      <c r="D985" s="52"/>
      <c r="E985" s="85"/>
      <c r="F985" s="52"/>
      <c r="J985" s="12"/>
      <c r="K985" s="12"/>
    </row>
    <row r="986" spans="4:11" x14ac:dyDescent="0.2">
      <c r="D986" s="52"/>
      <c r="E986" s="85"/>
      <c r="F986" s="52"/>
      <c r="J986" s="12"/>
      <c r="K986" s="12"/>
    </row>
    <row r="987" spans="4:11" x14ac:dyDescent="0.2">
      <c r="D987" s="52"/>
      <c r="E987" s="85"/>
      <c r="F987" s="52"/>
      <c r="J987" s="12"/>
      <c r="K987" s="12"/>
    </row>
    <row r="988" spans="4:11" x14ac:dyDescent="0.2">
      <c r="D988" s="52"/>
      <c r="E988" s="85"/>
      <c r="F988" s="52"/>
      <c r="J988" s="12"/>
      <c r="K988" s="12"/>
    </row>
    <row r="989" spans="4:11" x14ac:dyDescent="0.2">
      <c r="D989" s="52"/>
      <c r="E989" s="85"/>
      <c r="F989" s="52"/>
      <c r="J989" s="12"/>
      <c r="K989" s="12"/>
    </row>
    <row r="990" spans="4:11" x14ac:dyDescent="0.2">
      <c r="D990" s="52"/>
      <c r="E990" s="85"/>
      <c r="F990" s="52"/>
      <c r="J990" s="12"/>
      <c r="K990" s="12"/>
    </row>
    <row r="991" spans="4:11" x14ac:dyDescent="0.2">
      <c r="D991" s="52"/>
      <c r="E991" s="85"/>
      <c r="F991" s="52"/>
      <c r="J991" s="12"/>
      <c r="K991" s="12"/>
    </row>
    <row r="992" spans="4:11" x14ac:dyDescent="0.2">
      <c r="D992" s="52"/>
      <c r="E992" s="85"/>
      <c r="F992" s="52"/>
      <c r="J992" s="12"/>
      <c r="K992" s="12"/>
    </row>
    <row r="993" spans="4:11" x14ac:dyDescent="0.2">
      <c r="D993" s="52"/>
      <c r="E993" s="85"/>
      <c r="F993" s="52"/>
      <c r="J993" s="12"/>
      <c r="K993" s="12"/>
    </row>
    <row r="994" spans="4:11" x14ac:dyDescent="0.2">
      <c r="D994" s="52"/>
      <c r="E994" s="85"/>
      <c r="F994" s="52"/>
      <c r="J994" s="12"/>
      <c r="K994" s="12"/>
    </row>
    <row r="995" spans="4:11" x14ac:dyDescent="0.2">
      <c r="D995" s="52"/>
      <c r="E995" s="85"/>
      <c r="F995" s="52"/>
      <c r="J995" s="12"/>
      <c r="K995" s="12"/>
    </row>
    <row r="996" spans="4:11" x14ac:dyDescent="0.2">
      <c r="D996" s="52"/>
      <c r="E996" s="85"/>
      <c r="F996" s="52"/>
      <c r="J996" s="12"/>
      <c r="K996" s="12"/>
    </row>
    <row r="997" spans="4:11" x14ac:dyDescent="0.2">
      <c r="D997" s="52"/>
      <c r="E997" s="85"/>
      <c r="F997" s="52"/>
      <c r="J997" s="12"/>
      <c r="K997" s="12"/>
    </row>
    <row r="998" spans="4:11" x14ac:dyDescent="0.2">
      <c r="D998" s="52"/>
      <c r="E998" s="85"/>
      <c r="F998" s="52"/>
      <c r="J998" s="12"/>
      <c r="K998" s="12"/>
    </row>
    <row r="999" spans="4:11" x14ac:dyDescent="0.2">
      <c r="D999" s="52"/>
      <c r="E999" s="85"/>
      <c r="F999" s="52"/>
      <c r="J999" s="12"/>
      <c r="K999" s="12"/>
    </row>
    <row r="1000" spans="4:11" x14ac:dyDescent="0.2">
      <c r="D1000" s="52"/>
      <c r="E1000" s="85"/>
      <c r="F1000" s="52"/>
      <c r="J1000" s="12"/>
      <c r="K1000" s="12"/>
    </row>
    <row r="1001" spans="4:11" x14ac:dyDescent="0.2">
      <c r="D1001" s="52"/>
      <c r="E1001" s="85"/>
      <c r="F1001" s="52"/>
      <c r="J1001" s="12"/>
      <c r="K1001" s="12"/>
    </row>
    <row r="1002" spans="4:11" x14ac:dyDescent="0.2">
      <c r="D1002" s="52"/>
      <c r="E1002" s="85"/>
      <c r="F1002" s="52"/>
      <c r="J1002" s="12"/>
      <c r="K1002" s="12"/>
    </row>
    <row r="1003" spans="4:11" x14ac:dyDescent="0.2">
      <c r="D1003" s="52"/>
      <c r="E1003" s="85"/>
      <c r="F1003" s="52"/>
      <c r="J1003" s="12"/>
      <c r="K1003" s="12"/>
    </row>
    <row r="1004" spans="4:11" x14ac:dyDescent="0.2">
      <c r="D1004" s="52"/>
      <c r="E1004" s="85"/>
      <c r="F1004" s="52"/>
      <c r="J1004" s="12"/>
      <c r="K1004" s="12"/>
    </row>
    <row r="1005" spans="4:11" x14ac:dyDescent="0.2">
      <c r="D1005" s="52"/>
      <c r="E1005" s="85"/>
      <c r="F1005" s="52"/>
      <c r="J1005" s="12"/>
      <c r="K1005" s="12"/>
    </row>
    <row r="1006" spans="4:11" x14ac:dyDescent="0.2">
      <c r="D1006" s="52"/>
      <c r="E1006" s="85"/>
      <c r="F1006" s="52"/>
      <c r="J1006" s="12"/>
      <c r="K1006" s="12"/>
    </row>
    <row r="1007" spans="4:11" x14ac:dyDescent="0.2">
      <c r="D1007" s="52"/>
      <c r="E1007" s="85"/>
      <c r="F1007" s="52"/>
      <c r="J1007" s="12"/>
      <c r="K1007" s="12"/>
    </row>
    <row r="1008" spans="4:11" x14ac:dyDescent="0.2">
      <c r="D1008" s="52"/>
      <c r="E1008" s="85"/>
      <c r="F1008" s="52"/>
      <c r="J1008" s="12"/>
      <c r="K1008" s="12"/>
    </row>
    <row r="1009" spans="4:11" x14ac:dyDescent="0.2">
      <c r="D1009" s="52"/>
      <c r="E1009" s="85"/>
      <c r="F1009" s="52"/>
      <c r="J1009" s="12"/>
      <c r="K1009" s="12"/>
    </row>
    <row r="1010" spans="4:11" x14ac:dyDescent="0.2">
      <c r="D1010" s="52"/>
      <c r="E1010" s="85"/>
      <c r="F1010" s="52"/>
      <c r="J1010" s="12"/>
      <c r="K1010" s="12"/>
    </row>
    <row r="1011" spans="4:11" x14ac:dyDescent="0.2">
      <c r="D1011" s="52"/>
      <c r="E1011" s="85"/>
      <c r="F1011" s="52"/>
      <c r="J1011" s="12"/>
      <c r="K1011" s="12"/>
    </row>
    <row r="1012" spans="4:11" x14ac:dyDescent="0.2">
      <c r="D1012" s="52"/>
      <c r="E1012" s="85"/>
      <c r="F1012" s="52"/>
      <c r="J1012" s="12"/>
      <c r="K1012" s="12"/>
    </row>
    <row r="1013" spans="4:11" x14ac:dyDescent="0.2">
      <c r="D1013" s="52"/>
      <c r="E1013" s="85"/>
      <c r="F1013" s="52"/>
      <c r="J1013" s="12"/>
      <c r="K1013" s="12"/>
    </row>
    <row r="1014" spans="4:11" x14ac:dyDescent="0.2">
      <c r="D1014" s="52"/>
      <c r="E1014" s="85"/>
      <c r="F1014" s="52"/>
      <c r="J1014" s="12"/>
      <c r="K1014" s="12"/>
    </row>
    <row r="1015" spans="4:11" x14ac:dyDescent="0.2">
      <c r="D1015" s="52"/>
      <c r="E1015" s="85"/>
      <c r="F1015" s="52"/>
      <c r="J1015" s="12"/>
      <c r="K1015" s="12"/>
    </row>
    <row r="1016" spans="4:11" x14ac:dyDescent="0.2">
      <c r="D1016" s="52"/>
      <c r="E1016" s="85"/>
      <c r="F1016" s="52"/>
      <c r="J1016" s="12"/>
      <c r="K1016" s="12"/>
    </row>
    <row r="1017" spans="4:11" x14ac:dyDescent="0.2">
      <c r="D1017" s="52"/>
      <c r="E1017" s="85"/>
      <c r="F1017" s="52"/>
      <c r="J1017" s="12"/>
      <c r="K1017" s="12"/>
    </row>
    <row r="1018" spans="4:11" x14ac:dyDescent="0.2">
      <c r="D1018" s="52"/>
      <c r="E1018" s="85"/>
      <c r="F1018" s="52"/>
      <c r="J1018" s="12"/>
      <c r="K1018" s="12"/>
    </row>
    <row r="1019" spans="4:11" x14ac:dyDescent="0.2">
      <c r="D1019" s="52"/>
      <c r="E1019" s="85"/>
      <c r="F1019" s="52"/>
      <c r="J1019" s="12"/>
      <c r="K1019" s="12"/>
    </row>
    <row r="1020" spans="4:11" x14ac:dyDescent="0.2">
      <c r="D1020" s="52"/>
      <c r="E1020" s="85"/>
      <c r="F1020" s="52"/>
      <c r="J1020" s="12"/>
      <c r="K1020" s="12"/>
    </row>
    <row r="1021" spans="4:11" x14ac:dyDescent="0.2">
      <c r="D1021" s="52"/>
      <c r="E1021" s="85"/>
      <c r="F1021" s="52"/>
      <c r="J1021" s="12"/>
      <c r="K1021" s="12"/>
    </row>
    <row r="1022" spans="4:11" x14ac:dyDescent="0.2">
      <c r="D1022" s="52"/>
      <c r="E1022" s="85"/>
      <c r="F1022" s="52"/>
      <c r="J1022" s="12"/>
      <c r="K1022" s="12"/>
    </row>
    <row r="1023" spans="4:11" x14ac:dyDescent="0.2">
      <c r="D1023" s="52"/>
      <c r="E1023" s="85"/>
      <c r="F1023" s="52"/>
      <c r="J1023" s="12"/>
      <c r="K1023" s="12"/>
    </row>
    <row r="1024" spans="4:11" x14ac:dyDescent="0.2">
      <c r="D1024" s="52"/>
      <c r="E1024" s="85"/>
      <c r="F1024" s="52"/>
      <c r="J1024" s="12"/>
      <c r="K1024" s="12"/>
    </row>
    <row r="1025" spans="4:11" x14ac:dyDescent="0.2">
      <c r="D1025" s="52"/>
      <c r="E1025" s="85"/>
      <c r="F1025" s="52"/>
      <c r="J1025" s="12"/>
      <c r="K1025" s="12"/>
    </row>
    <row r="1026" spans="4:11" x14ac:dyDescent="0.2">
      <c r="D1026" s="52"/>
      <c r="E1026" s="85"/>
      <c r="F1026" s="52"/>
      <c r="J1026" s="12"/>
      <c r="K1026" s="12"/>
    </row>
    <row r="1027" spans="4:11" x14ac:dyDescent="0.2">
      <c r="D1027" s="52"/>
      <c r="E1027" s="85"/>
      <c r="F1027" s="52"/>
      <c r="J1027" s="12"/>
      <c r="K1027" s="12"/>
    </row>
    <row r="1028" spans="4:11" x14ac:dyDescent="0.2">
      <c r="D1028" s="52"/>
      <c r="E1028" s="85"/>
      <c r="F1028" s="52"/>
      <c r="J1028" s="12"/>
      <c r="K1028" s="12"/>
    </row>
    <row r="1029" spans="4:11" x14ac:dyDescent="0.2">
      <c r="D1029" s="52"/>
      <c r="E1029" s="85"/>
      <c r="F1029" s="52"/>
      <c r="J1029" s="12"/>
      <c r="K1029" s="12"/>
    </row>
    <row r="1030" spans="4:11" x14ac:dyDescent="0.2">
      <c r="D1030" s="52"/>
      <c r="E1030" s="85"/>
      <c r="F1030" s="52"/>
      <c r="J1030" s="12"/>
      <c r="K1030" s="12"/>
    </row>
    <row r="1031" spans="4:11" x14ac:dyDescent="0.2">
      <c r="D1031" s="52"/>
      <c r="E1031" s="85"/>
      <c r="F1031" s="52"/>
      <c r="J1031" s="12"/>
      <c r="K1031" s="12"/>
    </row>
    <row r="1032" spans="4:11" x14ac:dyDescent="0.2">
      <c r="D1032" s="52"/>
      <c r="E1032" s="85"/>
      <c r="F1032" s="52"/>
      <c r="J1032" s="12"/>
      <c r="K1032" s="12"/>
    </row>
    <row r="1033" spans="4:11" x14ac:dyDescent="0.2">
      <c r="D1033" s="52"/>
      <c r="E1033" s="85"/>
      <c r="F1033" s="52"/>
      <c r="J1033" s="12"/>
      <c r="K1033" s="12"/>
    </row>
    <row r="1034" spans="4:11" x14ac:dyDescent="0.2">
      <c r="D1034" s="52"/>
      <c r="E1034" s="85"/>
      <c r="F1034" s="52"/>
      <c r="J1034" s="12"/>
      <c r="K1034" s="12"/>
    </row>
    <row r="1035" spans="4:11" x14ac:dyDescent="0.2">
      <c r="D1035" s="52"/>
      <c r="E1035" s="85"/>
      <c r="F1035" s="52"/>
      <c r="J1035" s="12"/>
      <c r="K1035" s="12"/>
    </row>
    <row r="1036" spans="4:11" x14ac:dyDescent="0.2">
      <c r="D1036" s="52"/>
      <c r="E1036" s="85"/>
      <c r="F1036" s="52"/>
      <c r="J1036" s="12"/>
      <c r="K1036" s="12"/>
    </row>
    <row r="1037" spans="4:11" x14ac:dyDescent="0.2">
      <c r="D1037" s="52"/>
      <c r="E1037" s="85"/>
      <c r="F1037" s="52"/>
      <c r="J1037" s="12"/>
      <c r="K1037" s="12"/>
    </row>
    <row r="1038" spans="4:11" x14ac:dyDescent="0.2">
      <c r="D1038" s="52"/>
      <c r="E1038" s="85"/>
      <c r="F1038" s="52"/>
      <c r="J1038" s="12"/>
      <c r="K1038" s="12"/>
    </row>
    <row r="1039" spans="4:11" x14ac:dyDescent="0.2">
      <c r="D1039" s="52"/>
      <c r="E1039" s="85"/>
      <c r="F1039" s="52"/>
      <c r="J1039" s="12"/>
      <c r="K1039" s="12"/>
    </row>
    <row r="1040" spans="4:11" x14ac:dyDescent="0.2">
      <c r="D1040" s="52"/>
      <c r="E1040" s="85"/>
      <c r="F1040" s="52"/>
      <c r="J1040" s="12"/>
      <c r="K1040" s="12"/>
    </row>
    <row r="1041" spans="4:11" x14ac:dyDescent="0.2">
      <c r="D1041" s="52"/>
      <c r="E1041" s="85"/>
      <c r="F1041" s="52"/>
      <c r="J1041" s="12"/>
      <c r="K1041" s="12"/>
    </row>
    <row r="1042" spans="4:11" x14ac:dyDescent="0.2">
      <c r="D1042" s="52"/>
      <c r="E1042" s="85"/>
      <c r="F1042" s="52"/>
      <c r="J1042" s="12"/>
      <c r="K1042" s="12"/>
    </row>
    <row r="1043" spans="4:11" x14ac:dyDescent="0.2">
      <c r="D1043" s="52"/>
      <c r="E1043" s="85"/>
      <c r="F1043" s="52"/>
      <c r="J1043" s="12"/>
      <c r="K1043" s="12"/>
    </row>
    <row r="1044" spans="4:11" x14ac:dyDescent="0.2">
      <c r="D1044" s="52"/>
      <c r="E1044" s="85"/>
      <c r="F1044" s="52"/>
      <c r="J1044" s="12"/>
      <c r="K1044" s="12"/>
    </row>
    <row r="1045" spans="4:11" x14ac:dyDescent="0.2">
      <c r="D1045" s="52"/>
      <c r="E1045" s="85"/>
      <c r="F1045" s="52"/>
      <c r="J1045" s="12"/>
      <c r="K1045" s="12"/>
    </row>
    <row r="1046" spans="4:11" x14ac:dyDescent="0.2">
      <c r="D1046" s="52"/>
      <c r="E1046" s="85"/>
      <c r="F1046" s="52"/>
      <c r="J1046" s="12"/>
      <c r="K1046" s="12"/>
    </row>
    <row r="1047" spans="4:11" x14ac:dyDescent="0.2">
      <c r="D1047" s="52"/>
      <c r="E1047" s="85"/>
      <c r="F1047" s="52"/>
      <c r="J1047" s="12"/>
      <c r="K1047" s="12"/>
    </row>
    <row r="1048" spans="4:11" x14ac:dyDescent="0.2">
      <c r="D1048" s="52"/>
      <c r="E1048" s="85"/>
      <c r="F1048" s="52"/>
      <c r="J1048" s="12"/>
      <c r="K1048" s="12"/>
    </row>
    <row r="1049" spans="4:11" x14ac:dyDescent="0.2">
      <c r="D1049" s="52"/>
      <c r="E1049" s="85"/>
      <c r="F1049" s="52"/>
      <c r="J1049" s="12"/>
      <c r="K1049" s="12"/>
    </row>
    <row r="1050" spans="4:11" x14ac:dyDescent="0.2">
      <c r="D1050" s="52"/>
      <c r="E1050" s="85"/>
      <c r="F1050" s="52"/>
      <c r="J1050" s="12"/>
      <c r="K1050" s="12"/>
    </row>
    <row r="1051" spans="4:11" x14ac:dyDescent="0.2">
      <c r="D1051" s="52"/>
      <c r="E1051" s="85"/>
      <c r="F1051" s="52"/>
      <c r="J1051" s="12"/>
      <c r="K1051" s="12"/>
    </row>
    <row r="1052" spans="4:11" x14ac:dyDescent="0.2">
      <c r="D1052" s="52"/>
      <c r="E1052" s="85"/>
      <c r="F1052" s="52"/>
      <c r="J1052" s="12"/>
      <c r="K1052" s="12"/>
    </row>
    <row r="1053" spans="4:11" x14ac:dyDescent="0.2">
      <c r="D1053" s="52"/>
      <c r="E1053" s="85"/>
      <c r="F1053" s="52"/>
      <c r="J1053" s="12"/>
      <c r="K1053" s="12"/>
    </row>
    <row r="1054" spans="4:11" x14ac:dyDescent="0.2">
      <c r="D1054" s="52"/>
      <c r="E1054" s="85"/>
      <c r="F1054" s="52"/>
      <c r="J1054" s="12"/>
      <c r="K1054" s="12"/>
    </row>
    <row r="1055" spans="4:11" x14ac:dyDescent="0.2">
      <c r="D1055" s="52"/>
      <c r="E1055" s="85"/>
      <c r="F1055" s="52"/>
      <c r="J1055" s="12"/>
      <c r="K1055" s="12"/>
    </row>
    <row r="1056" spans="4:11" x14ac:dyDescent="0.2">
      <c r="D1056" s="52"/>
      <c r="E1056" s="85"/>
      <c r="F1056" s="52"/>
      <c r="J1056" s="12"/>
      <c r="K1056" s="12"/>
    </row>
    <row r="1057" spans="4:11" x14ac:dyDescent="0.2">
      <c r="D1057" s="52"/>
      <c r="E1057" s="85"/>
      <c r="F1057" s="52"/>
      <c r="J1057" s="12"/>
      <c r="K1057" s="12"/>
    </row>
    <row r="1058" spans="4:11" x14ac:dyDescent="0.2">
      <c r="D1058" s="52"/>
      <c r="E1058" s="85"/>
      <c r="F1058" s="52"/>
      <c r="J1058" s="12"/>
      <c r="K1058" s="12"/>
    </row>
    <row r="1059" spans="4:11" x14ac:dyDescent="0.2">
      <c r="D1059" s="52"/>
      <c r="E1059" s="85"/>
      <c r="F1059" s="52"/>
      <c r="J1059" s="12"/>
      <c r="K1059" s="12"/>
    </row>
    <row r="1060" spans="4:11" x14ac:dyDescent="0.2">
      <c r="D1060" s="52"/>
      <c r="E1060" s="85"/>
      <c r="F1060" s="52"/>
      <c r="J1060" s="12"/>
      <c r="K1060" s="12"/>
    </row>
    <row r="1061" spans="4:11" x14ac:dyDescent="0.2">
      <c r="D1061" s="52"/>
      <c r="E1061" s="85"/>
      <c r="F1061" s="52"/>
      <c r="J1061" s="12"/>
      <c r="K1061" s="12"/>
    </row>
    <row r="1062" spans="4:11" x14ac:dyDescent="0.2">
      <c r="D1062" s="52"/>
      <c r="E1062" s="85"/>
      <c r="F1062" s="52"/>
      <c r="J1062" s="12"/>
      <c r="K1062" s="12"/>
    </row>
    <row r="1063" spans="4:11" x14ac:dyDescent="0.2">
      <c r="D1063" s="52"/>
      <c r="E1063" s="85"/>
      <c r="F1063" s="52"/>
      <c r="J1063" s="12"/>
      <c r="K1063" s="12"/>
    </row>
    <row r="1064" spans="4:11" x14ac:dyDescent="0.2">
      <c r="D1064" s="52"/>
      <c r="E1064" s="85"/>
      <c r="F1064" s="52"/>
      <c r="J1064" s="12"/>
      <c r="K1064" s="12"/>
    </row>
    <row r="1065" spans="4:11" x14ac:dyDescent="0.2">
      <c r="D1065" s="52"/>
      <c r="E1065" s="85"/>
      <c r="F1065" s="52"/>
      <c r="J1065" s="12"/>
      <c r="K1065" s="12"/>
    </row>
    <row r="1066" spans="4:11" x14ac:dyDescent="0.2">
      <c r="D1066" s="52"/>
      <c r="E1066" s="85"/>
      <c r="F1066" s="52"/>
      <c r="J1066" s="12"/>
      <c r="K1066" s="12"/>
    </row>
    <row r="1067" spans="4:11" x14ac:dyDescent="0.2">
      <c r="D1067" s="52"/>
      <c r="E1067" s="85"/>
      <c r="F1067" s="52"/>
      <c r="J1067" s="12"/>
      <c r="K1067" s="12"/>
    </row>
    <row r="1068" spans="4:11" x14ac:dyDescent="0.2">
      <c r="D1068" s="52"/>
      <c r="E1068" s="85"/>
      <c r="F1068" s="52"/>
      <c r="J1068" s="12"/>
      <c r="K1068" s="12"/>
    </row>
    <row r="1069" spans="4:11" x14ac:dyDescent="0.2">
      <c r="D1069" s="52"/>
      <c r="E1069" s="85"/>
      <c r="F1069" s="52"/>
      <c r="J1069" s="12"/>
      <c r="K1069" s="12"/>
    </row>
    <row r="1070" spans="4:11" x14ac:dyDescent="0.2">
      <c r="D1070" s="52"/>
      <c r="E1070" s="85"/>
      <c r="F1070" s="52"/>
      <c r="J1070" s="12"/>
      <c r="K1070" s="12"/>
    </row>
    <row r="1071" spans="4:11" x14ac:dyDescent="0.2">
      <c r="D1071" s="52"/>
      <c r="E1071" s="85"/>
      <c r="F1071" s="52"/>
      <c r="J1071" s="12"/>
      <c r="K1071" s="12"/>
    </row>
    <row r="1072" spans="4:11" x14ac:dyDescent="0.2">
      <c r="D1072" s="52"/>
      <c r="E1072" s="85"/>
      <c r="F1072" s="52"/>
      <c r="J1072" s="12"/>
      <c r="K1072" s="12"/>
    </row>
    <row r="1073" spans="4:11" x14ac:dyDescent="0.2">
      <c r="D1073" s="52"/>
      <c r="E1073" s="85"/>
      <c r="F1073" s="52"/>
      <c r="J1073" s="12"/>
      <c r="K1073" s="12"/>
    </row>
    <row r="1074" spans="4:11" x14ac:dyDescent="0.2">
      <c r="D1074" s="52"/>
      <c r="E1074" s="85"/>
      <c r="F1074" s="52"/>
      <c r="J1074" s="12"/>
      <c r="K1074" s="12"/>
    </row>
    <row r="1075" spans="4:11" x14ac:dyDescent="0.2">
      <c r="D1075" s="52"/>
      <c r="E1075" s="85"/>
      <c r="F1075" s="52"/>
      <c r="J1075" s="12"/>
      <c r="K1075" s="12"/>
    </row>
    <row r="1076" spans="4:11" x14ac:dyDescent="0.2">
      <c r="D1076" s="52"/>
      <c r="E1076" s="85"/>
      <c r="F1076" s="52"/>
      <c r="J1076" s="12"/>
      <c r="K1076" s="12"/>
    </row>
    <row r="1077" spans="4:11" x14ac:dyDescent="0.2">
      <c r="D1077" s="52"/>
      <c r="E1077" s="85"/>
      <c r="F1077" s="52"/>
      <c r="J1077" s="12"/>
      <c r="K1077" s="12"/>
    </row>
    <row r="1078" spans="4:11" x14ac:dyDescent="0.2">
      <c r="D1078" s="52"/>
      <c r="E1078" s="85"/>
      <c r="F1078" s="52"/>
      <c r="J1078" s="12"/>
      <c r="K1078" s="12"/>
    </row>
    <row r="1079" spans="4:11" x14ac:dyDescent="0.2">
      <c r="D1079" s="52"/>
      <c r="E1079" s="85"/>
      <c r="F1079" s="52"/>
      <c r="J1079" s="12"/>
      <c r="K1079" s="12"/>
    </row>
    <row r="1080" spans="4:11" x14ac:dyDescent="0.2">
      <c r="D1080" s="52"/>
      <c r="E1080" s="85"/>
      <c r="F1080" s="52"/>
      <c r="J1080" s="12"/>
      <c r="K1080" s="12"/>
    </row>
    <row r="1081" spans="4:11" x14ac:dyDescent="0.2">
      <c r="D1081" s="52"/>
      <c r="E1081" s="85"/>
      <c r="F1081" s="52"/>
      <c r="J1081" s="12"/>
      <c r="K1081" s="12"/>
    </row>
    <row r="1082" spans="4:11" x14ac:dyDescent="0.2">
      <c r="D1082" s="52"/>
      <c r="E1082" s="85"/>
      <c r="F1082" s="52"/>
      <c r="J1082" s="12"/>
      <c r="K1082" s="12"/>
    </row>
    <row r="1083" spans="4:11" x14ac:dyDescent="0.2">
      <c r="D1083" s="52"/>
      <c r="E1083" s="85"/>
      <c r="F1083" s="52"/>
      <c r="J1083" s="12"/>
      <c r="K1083" s="12"/>
    </row>
    <row r="1084" spans="4:11" x14ac:dyDescent="0.2">
      <c r="D1084" s="52"/>
      <c r="E1084" s="85"/>
      <c r="F1084" s="52"/>
      <c r="J1084" s="12"/>
      <c r="K1084" s="12"/>
    </row>
    <row r="1085" spans="4:11" x14ac:dyDescent="0.2">
      <c r="D1085" s="52"/>
      <c r="E1085" s="85"/>
      <c r="F1085" s="52"/>
      <c r="J1085" s="12"/>
      <c r="K1085" s="12"/>
    </row>
    <row r="1086" spans="4:11" x14ac:dyDescent="0.2">
      <c r="D1086" s="52"/>
      <c r="E1086" s="85"/>
      <c r="F1086" s="52"/>
      <c r="J1086" s="12"/>
      <c r="K1086" s="12"/>
    </row>
    <row r="1087" spans="4:11" x14ac:dyDescent="0.2">
      <c r="D1087" s="52"/>
      <c r="E1087" s="85"/>
      <c r="F1087" s="52"/>
      <c r="J1087" s="12"/>
      <c r="K1087" s="12"/>
    </row>
    <row r="1088" spans="4:11" x14ac:dyDescent="0.2">
      <c r="D1088" s="52"/>
      <c r="E1088" s="85"/>
      <c r="F1088" s="52"/>
      <c r="J1088" s="12"/>
      <c r="K1088" s="12"/>
    </row>
    <row r="1089" spans="4:11" x14ac:dyDescent="0.2">
      <c r="D1089" s="52"/>
      <c r="E1089" s="85"/>
      <c r="F1089" s="52"/>
      <c r="J1089" s="12"/>
      <c r="K1089" s="12"/>
    </row>
    <row r="1090" spans="4:11" x14ac:dyDescent="0.2">
      <c r="D1090" s="52"/>
      <c r="E1090" s="85"/>
      <c r="F1090" s="52"/>
      <c r="J1090" s="12"/>
      <c r="K1090" s="12"/>
    </row>
    <row r="1091" spans="4:11" x14ac:dyDescent="0.2">
      <c r="D1091" s="52"/>
      <c r="E1091" s="85"/>
      <c r="F1091" s="52"/>
      <c r="J1091" s="12"/>
      <c r="K1091" s="12"/>
    </row>
    <row r="1092" spans="4:11" x14ac:dyDescent="0.2">
      <c r="D1092" s="52"/>
      <c r="E1092" s="85"/>
      <c r="F1092" s="52"/>
      <c r="J1092" s="12"/>
      <c r="K1092" s="12"/>
    </row>
    <row r="1093" spans="4:11" x14ac:dyDescent="0.2">
      <c r="D1093" s="52"/>
      <c r="E1093" s="85"/>
      <c r="F1093" s="52"/>
      <c r="J1093" s="12"/>
      <c r="K1093" s="12"/>
    </row>
    <row r="1094" spans="4:11" x14ac:dyDescent="0.2">
      <c r="D1094" s="52"/>
      <c r="E1094" s="85"/>
      <c r="F1094" s="52"/>
      <c r="J1094" s="12"/>
      <c r="K1094" s="12"/>
    </row>
    <row r="1095" spans="4:11" x14ac:dyDescent="0.2">
      <c r="D1095" s="52"/>
      <c r="E1095" s="85"/>
      <c r="F1095" s="52"/>
      <c r="J1095" s="12"/>
      <c r="K1095" s="12"/>
    </row>
    <row r="1096" spans="4:11" x14ac:dyDescent="0.2">
      <c r="D1096" s="52"/>
      <c r="E1096" s="85"/>
      <c r="F1096" s="52"/>
      <c r="J1096" s="12"/>
      <c r="K1096" s="12"/>
    </row>
    <row r="1097" spans="4:11" x14ac:dyDescent="0.2">
      <c r="D1097" s="52"/>
      <c r="E1097" s="85"/>
      <c r="F1097" s="52"/>
      <c r="J1097" s="12"/>
      <c r="K1097" s="12"/>
    </row>
    <row r="1098" spans="4:11" x14ac:dyDescent="0.2">
      <c r="D1098" s="52"/>
      <c r="E1098" s="85"/>
      <c r="F1098" s="52"/>
      <c r="J1098" s="12"/>
      <c r="K1098" s="12"/>
    </row>
    <row r="1099" spans="4:11" x14ac:dyDescent="0.2">
      <c r="D1099" s="52"/>
      <c r="E1099" s="85"/>
      <c r="F1099" s="52"/>
      <c r="J1099" s="12"/>
      <c r="K1099" s="12"/>
    </row>
    <row r="1100" spans="4:11" x14ac:dyDescent="0.2">
      <c r="D1100" s="52"/>
      <c r="E1100" s="85"/>
      <c r="F1100" s="52"/>
      <c r="J1100" s="12"/>
      <c r="K1100" s="12"/>
    </row>
    <row r="1101" spans="4:11" x14ac:dyDescent="0.2">
      <c r="D1101" s="52"/>
      <c r="E1101" s="85"/>
      <c r="F1101" s="52"/>
      <c r="J1101" s="12"/>
      <c r="K1101" s="12"/>
    </row>
    <row r="1102" spans="4:11" x14ac:dyDescent="0.2">
      <c r="D1102" s="52"/>
      <c r="E1102" s="85"/>
      <c r="F1102" s="52"/>
      <c r="J1102" s="12"/>
      <c r="K1102" s="12"/>
    </row>
    <row r="1103" spans="4:11" x14ac:dyDescent="0.2">
      <c r="D1103" s="52"/>
      <c r="E1103" s="85"/>
      <c r="F1103" s="52"/>
      <c r="J1103" s="12"/>
      <c r="K1103" s="12"/>
    </row>
    <row r="1104" spans="4:11" x14ac:dyDescent="0.2">
      <c r="D1104" s="52"/>
      <c r="E1104" s="85"/>
      <c r="F1104" s="52"/>
      <c r="J1104" s="12"/>
      <c r="K1104" s="12"/>
    </row>
    <row r="1105" spans="4:11" x14ac:dyDescent="0.2">
      <c r="D1105" s="52"/>
      <c r="E1105" s="85"/>
      <c r="F1105" s="52"/>
      <c r="J1105" s="12"/>
      <c r="K1105" s="12"/>
    </row>
    <row r="1106" spans="4:11" x14ac:dyDescent="0.2">
      <c r="D1106" s="52"/>
      <c r="E1106" s="85"/>
      <c r="F1106" s="52"/>
      <c r="J1106" s="12"/>
      <c r="K1106" s="12"/>
    </row>
    <row r="1107" spans="4:11" x14ac:dyDescent="0.2">
      <c r="D1107" s="52"/>
      <c r="E1107" s="85"/>
      <c r="F1107" s="52"/>
      <c r="J1107" s="12"/>
      <c r="K1107" s="12"/>
    </row>
    <row r="1108" spans="4:11" x14ac:dyDescent="0.2">
      <c r="D1108" s="52"/>
      <c r="E1108" s="85"/>
      <c r="F1108" s="52"/>
      <c r="J1108" s="12"/>
      <c r="K1108" s="12"/>
    </row>
    <row r="1109" spans="4:11" x14ac:dyDescent="0.2">
      <c r="D1109" s="52"/>
      <c r="E1109" s="85"/>
      <c r="F1109" s="52"/>
      <c r="J1109" s="12"/>
      <c r="K1109" s="12"/>
    </row>
    <row r="1110" spans="4:11" x14ac:dyDescent="0.2">
      <c r="D1110" s="52"/>
      <c r="E1110" s="85"/>
      <c r="F1110" s="52"/>
      <c r="J1110" s="12"/>
      <c r="K1110" s="12"/>
    </row>
    <row r="1111" spans="4:11" x14ac:dyDescent="0.2">
      <c r="D1111" s="52"/>
      <c r="E1111" s="85"/>
      <c r="F1111" s="52"/>
      <c r="J1111" s="12"/>
      <c r="K1111" s="12"/>
    </row>
    <row r="1112" spans="4:11" x14ac:dyDescent="0.2">
      <c r="D1112" s="52"/>
      <c r="E1112" s="85"/>
      <c r="F1112" s="52"/>
      <c r="J1112" s="12"/>
      <c r="K1112" s="12"/>
    </row>
    <row r="1113" spans="4:11" x14ac:dyDescent="0.2">
      <c r="D1113" s="52"/>
      <c r="E1113" s="85"/>
      <c r="F1113" s="52"/>
      <c r="J1113" s="12"/>
      <c r="K1113" s="12"/>
    </row>
    <row r="1114" spans="4:11" x14ac:dyDescent="0.2">
      <c r="D1114" s="52"/>
      <c r="E1114" s="85"/>
      <c r="F1114" s="52"/>
      <c r="J1114" s="12"/>
      <c r="K1114" s="12"/>
    </row>
    <row r="1115" spans="4:11" x14ac:dyDescent="0.2">
      <c r="D1115" s="52"/>
      <c r="E1115" s="85"/>
      <c r="F1115" s="52"/>
      <c r="J1115" s="12"/>
      <c r="K1115" s="12"/>
    </row>
    <row r="1116" spans="4:11" x14ac:dyDescent="0.2">
      <c r="D1116" s="52"/>
      <c r="E1116" s="85"/>
      <c r="F1116" s="52"/>
      <c r="J1116" s="12"/>
      <c r="K1116" s="12"/>
    </row>
    <row r="1117" spans="4:11" x14ac:dyDescent="0.2">
      <c r="D1117" s="52"/>
      <c r="E1117" s="85"/>
      <c r="F1117" s="52"/>
      <c r="J1117" s="12"/>
      <c r="K1117" s="12"/>
    </row>
    <row r="1118" spans="4:11" x14ac:dyDescent="0.2">
      <c r="D1118" s="52"/>
      <c r="E1118" s="85"/>
      <c r="F1118" s="52"/>
      <c r="J1118" s="12"/>
      <c r="K1118" s="12"/>
    </row>
    <row r="1119" spans="4:11" x14ac:dyDescent="0.2">
      <c r="D1119" s="52"/>
      <c r="E1119" s="85"/>
      <c r="F1119" s="52"/>
      <c r="J1119" s="12"/>
      <c r="K1119" s="12"/>
    </row>
    <row r="1120" spans="4:11" x14ac:dyDescent="0.2">
      <c r="D1120" s="52"/>
      <c r="E1120" s="85"/>
      <c r="F1120" s="52"/>
      <c r="J1120" s="12"/>
      <c r="K1120" s="12"/>
    </row>
    <row r="1121" spans="4:11" x14ac:dyDescent="0.2">
      <c r="D1121" s="52"/>
      <c r="E1121" s="85"/>
      <c r="F1121" s="52"/>
      <c r="J1121" s="12"/>
      <c r="K1121" s="12"/>
    </row>
    <row r="1122" spans="4:11" x14ac:dyDescent="0.2">
      <c r="D1122" s="52"/>
      <c r="E1122" s="85"/>
      <c r="F1122" s="52"/>
      <c r="J1122" s="12"/>
      <c r="K1122" s="12"/>
    </row>
    <row r="1123" spans="4:11" x14ac:dyDescent="0.2">
      <c r="D1123" s="52"/>
      <c r="E1123" s="85"/>
      <c r="F1123" s="52"/>
      <c r="J1123" s="12"/>
      <c r="K1123" s="12"/>
    </row>
    <row r="1124" spans="4:11" x14ac:dyDescent="0.2">
      <c r="D1124" s="52"/>
      <c r="E1124" s="85"/>
      <c r="F1124" s="52"/>
      <c r="J1124" s="12"/>
      <c r="K1124" s="12"/>
    </row>
    <row r="1125" spans="4:11" x14ac:dyDescent="0.2">
      <c r="D1125" s="52"/>
      <c r="E1125" s="85"/>
      <c r="F1125" s="52"/>
      <c r="J1125" s="12"/>
      <c r="K1125" s="12"/>
    </row>
    <row r="1126" spans="4:11" x14ac:dyDescent="0.2">
      <c r="D1126" s="52"/>
      <c r="E1126" s="85"/>
      <c r="F1126" s="52"/>
      <c r="J1126" s="12"/>
      <c r="K1126" s="12"/>
    </row>
    <row r="1127" spans="4:11" x14ac:dyDescent="0.2">
      <c r="D1127" s="52"/>
      <c r="E1127" s="85"/>
      <c r="F1127" s="52"/>
      <c r="J1127" s="12"/>
      <c r="K1127" s="12"/>
    </row>
    <row r="1128" spans="4:11" x14ac:dyDescent="0.2">
      <c r="D1128" s="52"/>
      <c r="E1128" s="85"/>
      <c r="F1128" s="52"/>
      <c r="J1128" s="12"/>
      <c r="K1128" s="12"/>
    </row>
    <row r="1129" spans="4:11" x14ac:dyDescent="0.2">
      <c r="D1129" s="52"/>
      <c r="E1129" s="85"/>
      <c r="F1129" s="52"/>
      <c r="J1129" s="12"/>
      <c r="K1129" s="12"/>
    </row>
    <row r="1130" spans="4:11" x14ac:dyDescent="0.2">
      <c r="D1130" s="52"/>
      <c r="E1130" s="85"/>
      <c r="F1130" s="52"/>
      <c r="J1130" s="12"/>
      <c r="K1130" s="12"/>
    </row>
    <row r="1131" spans="4:11" x14ac:dyDescent="0.2">
      <c r="D1131" s="52"/>
      <c r="E1131" s="85"/>
      <c r="F1131" s="52"/>
      <c r="J1131" s="12"/>
      <c r="K1131" s="12"/>
    </row>
    <row r="1132" spans="4:11" x14ac:dyDescent="0.2">
      <c r="D1132" s="52"/>
      <c r="E1132" s="85"/>
      <c r="F1132" s="52"/>
      <c r="J1132" s="12"/>
      <c r="K1132" s="12"/>
    </row>
    <row r="1133" spans="4:11" x14ac:dyDescent="0.2">
      <c r="D1133" s="52"/>
      <c r="E1133" s="85"/>
      <c r="F1133" s="52"/>
      <c r="J1133" s="12"/>
      <c r="K1133" s="12"/>
    </row>
    <row r="1134" spans="4:11" x14ac:dyDescent="0.2">
      <c r="D1134" s="52"/>
      <c r="E1134" s="85"/>
      <c r="F1134" s="52"/>
      <c r="J1134" s="12"/>
      <c r="K1134" s="12"/>
    </row>
    <row r="1135" spans="4:11" x14ac:dyDescent="0.2">
      <c r="D1135" s="52"/>
      <c r="E1135" s="85"/>
      <c r="F1135" s="52"/>
      <c r="J1135" s="12"/>
      <c r="K1135" s="12"/>
    </row>
    <row r="1136" spans="4:11" x14ac:dyDescent="0.2">
      <c r="D1136" s="52"/>
      <c r="E1136" s="85"/>
      <c r="F1136" s="52"/>
      <c r="J1136" s="12"/>
      <c r="K1136" s="12"/>
    </row>
    <row r="1137" spans="4:11" x14ac:dyDescent="0.2">
      <c r="D1137" s="52"/>
      <c r="E1137" s="85"/>
      <c r="F1137" s="52"/>
      <c r="J1137" s="12"/>
      <c r="K1137" s="12"/>
    </row>
    <row r="1138" spans="4:11" x14ac:dyDescent="0.2">
      <c r="D1138" s="52"/>
      <c r="E1138" s="85"/>
      <c r="F1138" s="52"/>
      <c r="J1138" s="12"/>
      <c r="K1138" s="12"/>
    </row>
    <row r="1139" spans="4:11" x14ac:dyDescent="0.2">
      <c r="D1139" s="52"/>
      <c r="E1139" s="85"/>
      <c r="F1139" s="52"/>
      <c r="J1139" s="12"/>
      <c r="K1139" s="12"/>
    </row>
    <row r="1140" spans="4:11" x14ac:dyDescent="0.2">
      <c r="D1140" s="52"/>
      <c r="E1140" s="85"/>
      <c r="F1140" s="52"/>
      <c r="J1140" s="12"/>
      <c r="K1140" s="12"/>
    </row>
    <row r="1141" spans="4:11" x14ac:dyDescent="0.2">
      <c r="D1141" s="52"/>
      <c r="E1141" s="85"/>
      <c r="F1141" s="52"/>
      <c r="J1141" s="12"/>
      <c r="K1141" s="12"/>
    </row>
    <row r="1142" spans="4:11" x14ac:dyDescent="0.2">
      <c r="D1142" s="52"/>
      <c r="E1142" s="85"/>
      <c r="F1142" s="52"/>
      <c r="J1142" s="12"/>
      <c r="K1142" s="12"/>
    </row>
    <row r="1143" spans="4:11" x14ac:dyDescent="0.2">
      <c r="D1143" s="52"/>
      <c r="E1143" s="85"/>
      <c r="F1143" s="52"/>
      <c r="J1143" s="12"/>
      <c r="K1143" s="12"/>
    </row>
    <row r="1144" spans="4:11" x14ac:dyDescent="0.2">
      <c r="D1144" s="52"/>
      <c r="E1144" s="85"/>
      <c r="F1144" s="52"/>
      <c r="J1144" s="12"/>
      <c r="K1144" s="12"/>
    </row>
    <row r="1145" spans="4:11" x14ac:dyDescent="0.2">
      <c r="D1145" s="52"/>
      <c r="E1145" s="85"/>
      <c r="F1145" s="52"/>
      <c r="J1145" s="12"/>
      <c r="K1145" s="12"/>
    </row>
    <row r="1146" spans="4:11" x14ac:dyDescent="0.2">
      <c r="D1146" s="52"/>
      <c r="E1146" s="85"/>
      <c r="F1146" s="52"/>
      <c r="J1146" s="12"/>
      <c r="K1146" s="12"/>
    </row>
    <row r="1147" spans="4:11" x14ac:dyDescent="0.2">
      <c r="D1147" s="52"/>
      <c r="E1147" s="85"/>
      <c r="F1147" s="52"/>
      <c r="J1147" s="12"/>
      <c r="K1147" s="12"/>
    </row>
    <row r="1148" spans="4:11" x14ac:dyDescent="0.2">
      <c r="D1148" s="52"/>
      <c r="E1148" s="85"/>
      <c r="F1148" s="52"/>
      <c r="J1148" s="12"/>
      <c r="K1148" s="12"/>
    </row>
    <row r="1149" spans="4:11" x14ac:dyDescent="0.2">
      <c r="D1149" s="52"/>
      <c r="E1149" s="85"/>
      <c r="F1149" s="52"/>
      <c r="J1149" s="12"/>
      <c r="K1149" s="12"/>
    </row>
    <row r="1150" spans="4:11" x14ac:dyDescent="0.2">
      <c r="D1150" s="52"/>
      <c r="E1150" s="85"/>
      <c r="F1150" s="52"/>
      <c r="J1150" s="12"/>
      <c r="K1150" s="12"/>
    </row>
    <row r="1151" spans="4:11" x14ac:dyDescent="0.2">
      <c r="D1151" s="52"/>
      <c r="E1151" s="85"/>
      <c r="F1151" s="52"/>
      <c r="J1151" s="12"/>
      <c r="K1151" s="12"/>
    </row>
    <row r="1152" spans="4:11" x14ac:dyDescent="0.2">
      <c r="D1152" s="52"/>
      <c r="E1152" s="85"/>
      <c r="F1152" s="52"/>
      <c r="J1152" s="12"/>
      <c r="K1152" s="12"/>
    </row>
    <row r="1153" spans="4:11" x14ac:dyDescent="0.2">
      <c r="D1153" s="52"/>
      <c r="E1153" s="85"/>
      <c r="F1153" s="52"/>
      <c r="J1153" s="12"/>
      <c r="K1153" s="12"/>
    </row>
    <row r="1154" spans="4:11" x14ac:dyDescent="0.2">
      <c r="D1154" s="52"/>
      <c r="E1154" s="85"/>
      <c r="F1154" s="52"/>
      <c r="J1154" s="12"/>
      <c r="K1154" s="12"/>
    </row>
    <row r="1155" spans="4:11" x14ac:dyDescent="0.2">
      <c r="D1155" s="52"/>
      <c r="E1155" s="85"/>
      <c r="F1155" s="52"/>
      <c r="J1155" s="12"/>
      <c r="K1155" s="12"/>
    </row>
    <row r="1156" spans="4:11" x14ac:dyDescent="0.2">
      <c r="D1156" s="52"/>
      <c r="E1156" s="85"/>
      <c r="F1156" s="52"/>
      <c r="J1156" s="12"/>
      <c r="K1156" s="12"/>
    </row>
    <row r="1157" spans="4:11" x14ac:dyDescent="0.2">
      <c r="D1157" s="52"/>
      <c r="E1157" s="85"/>
      <c r="F1157" s="52"/>
      <c r="J1157" s="12"/>
      <c r="K1157" s="12"/>
    </row>
    <row r="1158" spans="4:11" x14ac:dyDescent="0.2">
      <c r="D1158" s="52"/>
      <c r="E1158" s="85"/>
      <c r="F1158" s="52"/>
      <c r="J1158" s="12"/>
      <c r="K1158" s="12"/>
    </row>
    <row r="1159" spans="4:11" x14ac:dyDescent="0.2">
      <c r="D1159" s="52"/>
      <c r="E1159" s="85"/>
      <c r="F1159" s="52"/>
      <c r="J1159" s="12"/>
      <c r="K1159" s="12"/>
    </row>
    <row r="1160" spans="4:11" x14ac:dyDescent="0.2">
      <c r="D1160" s="52"/>
      <c r="E1160" s="85"/>
      <c r="F1160" s="52"/>
      <c r="J1160" s="12"/>
      <c r="K1160" s="12"/>
    </row>
    <row r="1161" spans="4:11" x14ac:dyDescent="0.2">
      <c r="D1161" s="52"/>
      <c r="E1161" s="85"/>
      <c r="F1161" s="52"/>
      <c r="J1161" s="12"/>
      <c r="K1161" s="12"/>
    </row>
    <row r="1162" spans="4:11" x14ac:dyDescent="0.2">
      <c r="D1162" s="52"/>
      <c r="E1162" s="85"/>
      <c r="F1162" s="52"/>
      <c r="J1162" s="12"/>
      <c r="K1162" s="12"/>
    </row>
    <row r="1163" spans="4:11" x14ac:dyDescent="0.2">
      <c r="D1163" s="52"/>
      <c r="E1163" s="85"/>
      <c r="F1163" s="52"/>
      <c r="J1163" s="12"/>
      <c r="K1163" s="12"/>
    </row>
    <row r="1164" spans="4:11" x14ac:dyDescent="0.2">
      <c r="D1164" s="52"/>
      <c r="E1164" s="85"/>
      <c r="F1164" s="52"/>
      <c r="J1164" s="12"/>
      <c r="K1164" s="12"/>
    </row>
    <row r="1165" spans="4:11" x14ac:dyDescent="0.2">
      <c r="D1165" s="52"/>
      <c r="E1165" s="85"/>
      <c r="F1165" s="52"/>
      <c r="J1165" s="12"/>
      <c r="K1165" s="12"/>
    </row>
    <row r="1166" spans="4:11" x14ac:dyDescent="0.2">
      <c r="D1166" s="52"/>
      <c r="E1166" s="85"/>
      <c r="F1166" s="52"/>
      <c r="J1166" s="12"/>
      <c r="K1166" s="12"/>
    </row>
    <row r="1167" spans="4:11" x14ac:dyDescent="0.2">
      <c r="D1167" s="52"/>
      <c r="E1167" s="85"/>
      <c r="F1167" s="52"/>
      <c r="J1167" s="12"/>
      <c r="K1167" s="12"/>
    </row>
    <row r="1168" spans="4:11" x14ac:dyDescent="0.2">
      <c r="D1168" s="52"/>
      <c r="E1168" s="85"/>
      <c r="F1168" s="52"/>
      <c r="J1168" s="12"/>
      <c r="K1168" s="12"/>
    </row>
    <row r="1169" spans="4:11" x14ac:dyDescent="0.2">
      <c r="D1169" s="52"/>
      <c r="E1169" s="85"/>
      <c r="F1169" s="52"/>
      <c r="J1169" s="12"/>
      <c r="K1169" s="12"/>
    </row>
    <row r="1170" spans="4:11" x14ac:dyDescent="0.2">
      <c r="D1170" s="52"/>
      <c r="E1170" s="85"/>
      <c r="F1170" s="52"/>
      <c r="J1170" s="12"/>
      <c r="K1170" s="12"/>
    </row>
    <row r="1171" spans="4:11" x14ac:dyDescent="0.2">
      <c r="D1171" s="52"/>
      <c r="E1171" s="85"/>
      <c r="F1171" s="52"/>
      <c r="J1171" s="12"/>
      <c r="K1171" s="12"/>
    </row>
    <row r="1172" spans="4:11" x14ac:dyDescent="0.2">
      <c r="D1172" s="52"/>
      <c r="E1172" s="85"/>
      <c r="F1172" s="52"/>
      <c r="J1172" s="12"/>
      <c r="K1172" s="12"/>
    </row>
    <row r="1173" spans="4:11" x14ac:dyDescent="0.2">
      <c r="D1173" s="52"/>
      <c r="E1173" s="85"/>
      <c r="F1173" s="52"/>
      <c r="J1173" s="12"/>
      <c r="K1173" s="12"/>
    </row>
    <row r="1174" spans="4:11" x14ac:dyDescent="0.2">
      <c r="D1174" s="52"/>
      <c r="E1174" s="85"/>
      <c r="F1174" s="52"/>
      <c r="J1174" s="12"/>
      <c r="K1174" s="12"/>
    </row>
    <row r="1175" spans="4:11" x14ac:dyDescent="0.2">
      <c r="D1175" s="52"/>
      <c r="E1175" s="85"/>
      <c r="F1175" s="52"/>
      <c r="J1175" s="12"/>
      <c r="K1175" s="12"/>
    </row>
    <row r="1176" spans="4:11" x14ac:dyDescent="0.2">
      <c r="D1176" s="52"/>
      <c r="E1176" s="85"/>
      <c r="F1176" s="52"/>
      <c r="J1176" s="12"/>
      <c r="K1176" s="12"/>
    </row>
    <row r="1177" spans="4:11" x14ac:dyDescent="0.2">
      <c r="D1177" s="52"/>
      <c r="E1177" s="85"/>
      <c r="F1177" s="52"/>
      <c r="J1177" s="12"/>
      <c r="K1177" s="12"/>
    </row>
    <row r="1178" spans="4:11" x14ac:dyDescent="0.2">
      <c r="D1178" s="52"/>
      <c r="E1178" s="85"/>
      <c r="F1178" s="52"/>
      <c r="J1178" s="12"/>
      <c r="K1178" s="12"/>
    </row>
    <row r="1179" spans="4:11" x14ac:dyDescent="0.2">
      <c r="D1179" s="52"/>
      <c r="E1179" s="85"/>
      <c r="F1179" s="52"/>
      <c r="J1179" s="12"/>
      <c r="K1179" s="12"/>
    </row>
    <row r="1180" spans="4:11" x14ac:dyDescent="0.2">
      <c r="D1180" s="52"/>
      <c r="E1180" s="85"/>
      <c r="F1180" s="52"/>
      <c r="J1180" s="12"/>
      <c r="K1180" s="12"/>
    </row>
    <row r="1181" spans="4:11" x14ac:dyDescent="0.2">
      <c r="D1181" s="52"/>
      <c r="E1181" s="85"/>
      <c r="F1181" s="52"/>
      <c r="J1181" s="12"/>
      <c r="K1181" s="12"/>
    </row>
    <row r="1182" spans="4:11" x14ac:dyDescent="0.2">
      <c r="D1182" s="52"/>
      <c r="E1182" s="85"/>
      <c r="F1182" s="52"/>
      <c r="J1182" s="12"/>
      <c r="K1182" s="12"/>
    </row>
    <row r="1183" spans="4:11" x14ac:dyDescent="0.2">
      <c r="D1183" s="52"/>
      <c r="E1183" s="85"/>
      <c r="F1183" s="52"/>
      <c r="J1183" s="12"/>
      <c r="K1183" s="12"/>
    </row>
    <row r="1184" spans="4:11" x14ac:dyDescent="0.2">
      <c r="D1184" s="52"/>
      <c r="E1184" s="85"/>
      <c r="F1184" s="52"/>
      <c r="J1184" s="12"/>
      <c r="K1184" s="12"/>
    </row>
    <row r="1185" spans="4:11" x14ac:dyDescent="0.2">
      <c r="D1185" s="52"/>
      <c r="E1185" s="85"/>
      <c r="F1185" s="52"/>
      <c r="J1185" s="12"/>
      <c r="K1185" s="12"/>
    </row>
    <row r="1186" spans="4:11" x14ac:dyDescent="0.2">
      <c r="D1186" s="52"/>
      <c r="E1186" s="85"/>
      <c r="F1186" s="52"/>
      <c r="J1186" s="12"/>
      <c r="K1186" s="12"/>
    </row>
    <row r="1187" spans="4:11" x14ac:dyDescent="0.2">
      <c r="D1187" s="52"/>
      <c r="E1187" s="85"/>
      <c r="F1187" s="52"/>
      <c r="J1187" s="12"/>
      <c r="K1187" s="12"/>
    </row>
    <row r="1188" spans="4:11" x14ac:dyDescent="0.2">
      <c r="D1188" s="52"/>
      <c r="E1188" s="85"/>
      <c r="F1188" s="52"/>
      <c r="J1188" s="12"/>
      <c r="K1188" s="12"/>
    </row>
    <row r="1189" spans="4:11" x14ac:dyDescent="0.2">
      <c r="D1189" s="52"/>
      <c r="E1189" s="85"/>
      <c r="F1189" s="52"/>
      <c r="J1189" s="12"/>
      <c r="K1189" s="12"/>
    </row>
    <row r="1190" spans="4:11" x14ac:dyDescent="0.2">
      <c r="D1190" s="52"/>
      <c r="E1190" s="85"/>
      <c r="F1190" s="52"/>
      <c r="J1190" s="12"/>
      <c r="K1190" s="12"/>
    </row>
    <row r="1191" spans="4:11" x14ac:dyDescent="0.2">
      <c r="D1191" s="52"/>
      <c r="E1191" s="85"/>
      <c r="F1191" s="52"/>
      <c r="J1191" s="12"/>
      <c r="K1191" s="12"/>
    </row>
    <row r="1192" spans="4:11" x14ac:dyDescent="0.2">
      <c r="D1192" s="52"/>
      <c r="E1192" s="85"/>
      <c r="F1192" s="52"/>
      <c r="J1192" s="12"/>
      <c r="K1192" s="12"/>
    </row>
    <row r="1193" spans="4:11" x14ac:dyDescent="0.2">
      <c r="D1193" s="52"/>
      <c r="E1193" s="85"/>
      <c r="F1193" s="52"/>
      <c r="J1193" s="12"/>
      <c r="K1193" s="12"/>
    </row>
    <row r="1194" spans="4:11" x14ac:dyDescent="0.2">
      <c r="D1194" s="52"/>
      <c r="E1194" s="85"/>
      <c r="F1194" s="52"/>
      <c r="J1194" s="12"/>
      <c r="K1194" s="12"/>
    </row>
    <row r="1195" spans="4:11" x14ac:dyDescent="0.2">
      <c r="D1195" s="52"/>
      <c r="E1195" s="85"/>
      <c r="F1195" s="52"/>
      <c r="J1195" s="12"/>
      <c r="K1195" s="12"/>
    </row>
    <row r="1196" spans="4:11" x14ac:dyDescent="0.2">
      <c r="D1196" s="52"/>
      <c r="E1196" s="85"/>
      <c r="F1196" s="52"/>
      <c r="J1196" s="12"/>
      <c r="K1196" s="12"/>
    </row>
    <row r="1197" spans="4:11" x14ac:dyDescent="0.2">
      <c r="D1197" s="52"/>
      <c r="E1197" s="85"/>
      <c r="F1197" s="52"/>
      <c r="J1197" s="12"/>
      <c r="K1197" s="12"/>
    </row>
    <row r="1198" spans="4:11" x14ac:dyDescent="0.2">
      <c r="D1198" s="52"/>
      <c r="E1198" s="85"/>
      <c r="F1198" s="52"/>
      <c r="J1198" s="12"/>
      <c r="K1198" s="12"/>
    </row>
    <row r="1199" spans="4:11" x14ac:dyDescent="0.2">
      <c r="D1199" s="52"/>
      <c r="E1199" s="85"/>
      <c r="F1199" s="52"/>
      <c r="J1199" s="12"/>
      <c r="K1199" s="12"/>
    </row>
    <row r="1200" spans="4:11" x14ac:dyDescent="0.2">
      <c r="D1200" s="52"/>
      <c r="E1200" s="85"/>
      <c r="F1200" s="52"/>
      <c r="J1200" s="12"/>
      <c r="K1200" s="12"/>
    </row>
    <row r="1201" spans="4:11" x14ac:dyDescent="0.2">
      <c r="D1201" s="52"/>
      <c r="E1201" s="85"/>
      <c r="F1201" s="52"/>
      <c r="J1201" s="12"/>
      <c r="K1201" s="12"/>
    </row>
    <row r="1202" spans="4:11" x14ac:dyDescent="0.2">
      <c r="D1202" s="52"/>
      <c r="E1202" s="85"/>
      <c r="F1202" s="52"/>
      <c r="J1202" s="12"/>
      <c r="K1202" s="12"/>
    </row>
    <row r="1203" spans="4:11" x14ac:dyDescent="0.2">
      <c r="D1203" s="52"/>
      <c r="E1203" s="85"/>
      <c r="F1203" s="52"/>
      <c r="J1203" s="12"/>
      <c r="K1203" s="12"/>
    </row>
    <row r="1204" spans="4:11" x14ac:dyDescent="0.2">
      <c r="D1204" s="52"/>
      <c r="E1204" s="85"/>
      <c r="F1204" s="52"/>
      <c r="J1204" s="12"/>
      <c r="K1204" s="12"/>
    </row>
    <row r="1205" spans="4:11" x14ac:dyDescent="0.2">
      <c r="D1205" s="52"/>
      <c r="E1205" s="85"/>
      <c r="F1205" s="52"/>
      <c r="J1205" s="12"/>
      <c r="K1205" s="12"/>
    </row>
    <row r="1206" spans="4:11" x14ac:dyDescent="0.2">
      <c r="D1206" s="52"/>
      <c r="E1206" s="85"/>
      <c r="F1206" s="52"/>
      <c r="J1206" s="12"/>
      <c r="K1206" s="12"/>
    </row>
    <row r="1207" spans="4:11" x14ac:dyDescent="0.2">
      <c r="D1207" s="52"/>
      <c r="E1207" s="85"/>
      <c r="F1207" s="52"/>
      <c r="J1207" s="12"/>
      <c r="K1207" s="12"/>
    </row>
    <row r="1208" spans="4:11" x14ac:dyDescent="0.2">
      <c r="D1208" s="52"/>
      <c r="E1208" s="85"/>
      <c r="F1208" s="52"/>
      <c r="J1208" s="12"/>
      <c r="K1208" s="12"/>
    </row>
    <row r="1209" spans="4:11" x14ac:dyDescent="0.2">
      <c r="D1209" s="52"/>
      <c r="E1209" s="85"/>
      <c r="F1209" s="52"/>
      <c r="J1209" s="12"/>
      <c r="K1209" s="12"/>
    </row>
    <row r="1210" spans="4:11" x14ac:dyDescent="0.2">
      <c r="D1210" s="52"/>
      <c r="E1210" s="85"/>
      <c r="F1210" s="52"/>
      <c r="J1210" s="12"/>
      <c r="K1210" s="12"/>
    </row>
    <row r="1211" spans="4:11" x14ac:dyDescent="0.2">
      <c r="D1211" s="52"/>
      <c r="E1211" s="85"/>
      <c r="F1211" s="52"/>
      <c r="J1211" s="12"/>
      <c r="K1211" s="12"/>
    </row>
    <row r="1212" spans="4:11" x14ac:dyDescent="0.2">
      <c r="D1212" s="52"/>
      <c r="E1212" s="85"/>
      <c r="F1212" s="52"/>
      <c r="J1212" s="12"/>
      <c r="K1212" s="12"/>
    </row>
    <row r="1213" spans="4:11" x14ac:dyDescent="0.2">
      <c r="D1213" s="52"/>
      <c r="E1213" s="85"/>
      <c r="F1213" s="52"/>
      <c r="J1213" s="12"/>
      <c r="K1213" s="12"/>
    </row>
    <row r="1214" spans="4:11" x14ac:dyDescent="0.2">
      <c r="D1214" s="52"/>
      <c r="E1214" s="85"/>
      <c r="F1214" s="52"/>
      <c r="J1214" s="12"/>
      <c r="K1214" s="12"/>
    </row>
    <row r="1215" spans="4:11" x14ac:dyDescent="0.2">
      <c r="D1215" s="52"/>
      <c r="E1215" s="85"/>
      <c r="F1215" s="52"/>
      <c r="J1215" s="12"/>
      <c r="K1215" s="12"/>
    </row>
    <row r="1216" spans="4:11" x14ac:dyDescent="0.2">
      <c r="D1216" s="52"/>
      <c r="E1216" s="85"/>
      <c r="F1216" s="52"/>
      <c r="J1216" s="12"/>
      <c r="K1216" s="12"/>
    </row>
    <row r="1217" spans="4:11" x14ac:dyDescent="0.2">
      <c r="D1217" s="52"/>
      <c r="E1217" s="85"/>
      <c r="F1217" s="52"/>
      <c r="J1217" s="12"/>
      <c r="K1217" s="12"/>
    </row>
    <row r="1218" spans="4:11" x14ac:dyDescent="0.2">
      <c r="D1218" s="52"/>
      <c r="E1218" s="85"/>
      <c r="F1218" s="52"/>
      <c r="J1218" s="12"/>
      <c r="K1218" s="12"/>
    </row>
    <row r="1219" spans="4:11" x14ac:dyDescent="0.2">
      <c r="D1219" s="52"/>
      <c r="E1219" s="85"/>
      <c r="F1219" s="52"/>
      <c r="J1219" s="12"/>
      <c r="K1219" s="12"/>
    </row>
    <row r="1220" spans="4:11" x14ac:dyDescent="0.2">
      <c r="D1220" s="52"/>
      <c r="E1220" s="85"/>
      <c r="F1220" s="52"/>
      <c r="J1220" s="12"/>
      <c r="K1220" s="12"/>
    </row>
    <row r="1221" spans="4:11" x14ac:dyDescent="0.2">
      <c r="D1221" s="52"/>
      <c r="E1221" s="85"/>
      <c r="F1221" s="52"/>
      <c r="J1221" s="12"/>
      <c r="K1221" s="12"/>
    </row>
    <row r="1222" spans="4:11" x14ac:dyDescent="0.2">
      <c r="D1222" s="52"/>
      <c r="E1222" s="85"/>
      <c r="F1222" s="52"/>
      <c r="J1222" s="12"/>
      <c r="K1222" s="12"/>
    </row>
    <row r="1223" spans="4:11" x14ac:dyDescent="0.2">
      <c r="D1223" s="52"/>
      <c r="E1223" s="85"/>
      <c r="F1223" s="52"/>
      <c r="J1223" s="12"/>
      <c r="K1223" s="12"/>
    </row>
    <row r="1224" spans="4:11" x14ac:dyDescent="0.2">
      <c r="D1224" s="52"/>
      <c r="E1224" s="85"/>
      <c r="F1224" s="52"/>
      <c r="J1224" s="12"/>
      <c r="K1224" s="12"/>
    </row>
    <row r="1225" spans="4:11" x14ac:dyDescent="0.2">
      <c r="D1225" s="52"/>
      <c r="E1225" s="85"/>
      <c r="F1225" s="52"/>
      <c r="J1225" s="12"/>
      <c r="K1225" s="12"/>
    </row>
    <row r="1226" spans="4:11" x14ac:dyDescent="0.2">
      <c r="D1226" s="52"/>
      <c r="E1226" s="85"/>
      <c r="F1226" s="52"/>
      <c r="J1226" s="12"/>
      <c r="K1226" s="12"/>
    </row>
    <row r="1227" spans="4:11" x14ac:dyDescent="0.2">
      <c r="D1227" s="52"/>
      <c r="E1227" s="85"/>
      <c r="F1227" s="52"/>
      <c r="J1227" s="12"/>
      <c r="K1227" s="12"/>
    </row>
    <row r="1228" spans="4:11" x14ac:dyDescent="0.2">
      <c r="D1228" s="52"/>
      <c r="E1228" s="85"/>
      <c r="F1228" s="52"/>
      <c r="J1228" s="12"/>
      <c r="K1228" s="12"/>
    </row>
    <row r="1229" spans="4:11" x14ac:dyDescent="0.2">
      <c r="D1229" s="52"/>
      <c r="E1229" s="85"/>
      <c r="F1229" s="52"/>
      <c r="J1229" s="12"/>
      <c r="K1229" s="12"/>
    </row>
    <row r="1230" spans="4:11" x14ac:dyDescent="0.2">
      <c r="D1230" s="52"/>
      <c r="E1230" s="85"/>
      <c r="F1230" s="52"/>
      <c r="J1230" s="12"/>
      <c r="K1230" s="12"/>
    </row>
    <row r="1231" spans="4:11" x14ac:dyDescent="0.2">
      <c r="D1231" s="52"/>
      <c r="E1231" s="85"/>
      <c r="F1231" s="52"/>
      <c r="J1231" s="12"/>
      <c r="K1231" s="12"/>
    </row>
    <row r="1232" spans="4:11" x14ac:dyDescent="0.2">
      <c r="D1232" s="52"/>
      <c r="E1232" s="85"/>
      <c r="F1232" s="52"/>
      <c r="J1232" s="12"/>
      <c r="K1232" s="12"/>
    </row>
    <row r="1233" spans="4:11" x14ac:dyDescent="0.2">
      <c r="D1233" s="52"/>
      <c r="E1233" s="85"/>
      <c r="F1233" s="52"/>
      <c r="J1233" s="12"/>
      <c r="K1233" s="12"/>
    </row>
    <row r="1234" spans="4:11" x14ac:dyDescent="0.2">
      <c r="D1234" s="52"/>
      <c r="E1234" s="85"/>
      <c r="F1234" s="52"/>
      <c r="J1234" s="12"/>
      <c r="K1234" s="12"/>
    </row>
    <row r="1235" spans="4:11" x14ac:dyDescent="0.2">
      <c r="D1235" s="52"/>
      <c r="E1235" s="85"/>
      <c r="F1235" s="52"/>
      <c r="J1235" s="12"/>
      <c r="K1235" s="12"/>
    </row>
    <row r="1236" spans="4:11" x14ac:dyDescent="0.2">
      <c r="D1236" s="52"/>
      <c r="E1236" s="85"/>
      <c r="F1236" s="52"/>
      <c r="J1236" s="12"/>
      <c r="K1236" s="12"/>
    </row>
    <row r="1237" spans="4:11" x14ac:dyDescent="0.2">
      <c r="D1237" s="52"/>
      <c r="E1237" s="85"/>
      <c r="F1237" s="52"/>
      <c r="J1237" s="12"/>
      <c r="K1237" s="12"/>
    </row>
    <row r="1238" spans="4:11" x14ac:dyDescent="0.2">
      <c r="D1238" s="52"/>
      <c r="E1238" s="85"/>
      <c r="F1238" s="52"/>
      <c r="J1238" s="12"/>
      <c r="K1238" s="12"/>
    </row>
    <row r="1239" spans="4:11" x14ac:dyDescent="0.2">
      <c r="D1239" s="52"/>
      <c r="E1239" s="85"/>
      <c r="F1239" s="52"/>
      <c r="J1239" s="12"/>
      <c r="K1239" s="12"/>
    </row>
    <row r="1240" spans="4:11" x14ac:dyDescent="0.2">
      <c r="D1240" s="52"/>
      <c r="E1240" s="85"/>
      <c r="F1240" s="52"/>
      <c r="J1240" s="12"/>
      <c r="K1240" s="12"/>
    </row>
    <row r="1241" spans="4:11" x14ac:dyDescent="0.2">
      <c r="D1241" s="52"/>
      <c r="E1241" s="85"/>
      <c r="F1241" s="52"/>
      <c r="J1241" s="12"/>
      <c r="K1241" s="12"/>
    </row>
    <row r="1242" spans="4:11" x14ac:dyDescent="0.2">
      <c r="D1242" s="52"/>
      <c r="E1242" s="85"/>
      <c r="F1242" s="52"/>
      <c r="J1242" s="12"/>
      <c r="K1242" s="12"/>
    </row>
    <row r="1243" spans="4:11" x14ac:dyDescent="0.2">
      <c r="D1243" s="52"/>
      <c r="E1243" s="85"/>
      <c r="F1243" s="52"/>
      <c r="J1243" s="12"/>
      <c r="K1243" s="12"/>
    </row>
    <row r="1244" spans="4:11" x14ac:dyDescent="0.2">
      <c r="D1244" s="52"/>
      <c r="E1244" s="85"/>
      <c r="F1244" s="52"/>
      <c r="J1244" s="12"/>
      <c r="K1244" s="12"/>
    </row>
    <row r="1245" spans="4:11" x14ac:dyDescent="0.2">
      <c r="D1245" s="52"/>
      <c r="E1245" s="85"/>
      <c r="F1245" s="52"/>
      <c r="J1245" s="12"/>
      <c r="K1245" s="12"/>
    </row>
    <row r="1246" spans="4:11" x14ac:dyDescent="0.2">
      <c r="D1246" s="52"/>
      <c r="E1246" s="85"/>
      <c r="F1246" s="52"/>
      <c r="J1246" s="12"/>
      <c r="K1246" s="12"/>
    </row>
    <row r="1247" spans="4:11" x14ac:dyDescent="0.2">
      <c r="D1247" s="52"/>
      <c r="E1247" s="85"/>
      <c r="F1247" s="52"/>
      <c r="J1247" s="12"/>
      <c r="K1247" s="12"/>
    </row>
    <row r="1248" spans="4:11" x14ac:dyDescent="0.2">
      <c r="D1248" s="52"/>
      <c r="E1248" s="85"/>
      <c r="F1248" s="52"/>
      <c r="J1248" s="12"/>
      <c r="K1248" s="12"/>
    </row>
    <row r="1249" spans="4:11" x14ac:dyDescent="0.2">
      <c r="D1249" s="52"/>
      <c r="E1249" s="85"/>
      <c r="F1249" s="52"/>
      <c r="J1249" s="12"/>
      <c r="K1249" s="12"/>
    </row>
    <row r="1250" spans="4:11" x14ac:dyDescent="0.2">
      <c r="D1250" s="52"/>
      <c r="E1250" s="85"/>
      <c r="F1250" s="52"/>
      <c r="J1250" s="12"/>
      <c r="K1250" s="12"/>
    </row>
    <row r="1251" spans="4:11" x14ac:dyDescent="0.2">
      <c r="D1251" s="52"/>
      <c r="E1251" s="85"/>
      <c r="F1251" s="52"/>
      <c r="J1251" s="12"/>
      <c r="K1251" s="12"/>
    </row>
    <row r="1252" spans="4:11" x14ac:dyDescent="0.2">
      <c r="D1252" s="52"/>
      <c r="E1252" s="85"/>
      <c r="F1252" s="52"/>
      <c r="J1252" s="12"/>
      <c r="K1252" s="12"/>
    </row>
    <row r="1253" spans="4:11" x14ac:dyDescent="0.2">
      <c r="D1253" s="52"/>
      <c r="E1253" s="85"/>
      <c r="F1253" s="52"/>
      <c r="J1253" s="12"/>
      <c r="K1253" s="12"/>
    </row>
    <row r="1254" spans="4:11" x14ac:dyDescent="0.2">
      <c r="D1254" s="52"/>
      <c r="E1254" s="85"/>
      <c r="F1254" s="52"/>
      <c r="J1254" s="12"/>
      <c r="K1254" s="12"/>
    </row>
    <row r="1255" spans="4:11" x14ac:dyDescent="0.2">
      <c r="D1255" s="52"/>
      <c r="E1255" s="85"/>
      <c r="F1255" s="52"/>
      <c r="J1255" s="12"/>
      <c r="K1255" s="12"/>
    </row>
    <row r="1256" spans="4:11" x14ac:dyDescent="0.2">
      <c r="D1256" s="52"/>
      <c r="E1256" s="85"/>
      <c r="F1256" s="52"/>
      <c r="J1256" s="12"/>
      <c r="K1256" s="12"/>
    </row>
    <row r="1257" spans="4:11" x14ac:dyDescent="0.2">
      <c r="D1257" s="52"/>
      <c r="E1257" s="85"/>
      <c r="F1257" s="52"/>
      <c r="J1257" s="12"/>
      <c r="K1257" s="12"/>
    </row>
    <row r="1258" spans="4:11" x14ac:dyDescent="0.2">
      <c r="D1258" s="52"/>
      <c r="E1258" s="85"/>
      <c r="F1258" s="52"/>
      <c r="J1258" s="12"/>
      <c r="K1258" s="12"/>
    </row>
    <row r="1259" spans="4:11" x14ac:dyDescent="0.2">
      <c r="D1259" s="52"/>
      <c r="E1259" s="85"/>
      <c r="F1259" s="52"/>
      <c r="J1259" s="12"/>
      <c r="K1259" s="12"/>
    </row>
    <row r="1046782" spans="11:11" x14ac:dyDescent="0.2">
      <c r="K1046782" s="18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17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6381D-888A-464B-950A-75C87DBD30A4}">
  <sheetPr>
    <pageSetUpPr fitToPage="1"/>
  </sheetPr>
  <dimension ref="A1:H40"/>
  <sheetViews>
    <sheetView topLeftCell="A3" zoomScale="120" zoomScaleNormal="120" workbookViewId="0">
      <selection activeCell="A29" sqref="A29:E30"/>
    </sheetView>
  </sheetViews>
  <sheetFormatPr defaultRowHeight="12.75" x14ac:dyDescent="0.2"/>
  <cols>
    <col min="1" max="1" width="29.5703125" customWidth="1"/>
    <col min="2" max="2" width="14.140625" bestFit="1" customWidth="1"/>
    <col min="3" max="3" width="19.7109375" style="9" customWidth="1"/>
    <col min="4" max="4" width="11.42578125" bestFit="1" customWidth="1"/>
    <col min="5" max="5" width="14.7109375" style="135" customWidth="1"/>
    <col min="6" max="6" width="12.28515625" bestFit="1" customWidth="1"/>
    <col min="7" max="7" width="22.140625" customWidth="1"/>
    <col min="8" max="8" width="10.140625" style="135" bestFit="1" customWidth="1"/>
  </cols>
  <sheetData>
    <row r="1" spans="1:5" ht="13.5" thickTop="1" x14ac:dyDescent="0.2">
      <c r="A1" s="72" t="s">
        <v>25</v>
      </c>
      <c r="B1" s="72" t="s">
        <v>26</v>
      </c>
      <c r="C1" s="75" t="s">
        <v>27</v>
      </c>
      <c r="D1" s="76" t="s">
        <v>28</v>
      </c>
      <c r="E1" s="77" t="s">
        <v>29</v>
      </c>
    </row>
    <row r="2" spans="1:5" ht="13.5" thickBot="1" x14ac:dyDescent="0.25">
      <c r="A2" s="80"/>
      <c r="B2" s="80"/>
      <c r="C2" s="82" t="s">
        <v>33</v>
      </c>
      <c r="D2" s="83" t="s">
        <v>18</v>
      </c>
      <c r="E2" s="84" t="s">
        <v>34</v>
      </c>
    </row>
    <row r="3" spans="1:5" ht="13.5" thickTop="1" x14ac:dyDescent="0.2">
      <c r="A3" s="14"/>
      <c r="B3" s="16"/>
      <c r="C3" s="67"/>
      <c r="D3" s="12"/>
      <c r="E3" s="12"/>
    </row>
    <row r="4" spans="1:5" x14ac:dyDescent="0.2">
      <c r="A4" s="14"/>
      <c r="B4" s="16"/>
      <c r="C4" s="67"/>
      <c r="D4" s="12"/>
      <c r="E4" s="12"/>
    </row>
    <row r="5" spans="1:5" x14ac:dyDescent="0.2">
      <c r="A5" s="14" t="s">
        <v>222</v>
      </c>
      <c r="B5" s="15" t="s">
        <v>225</v>
      </c>
      <c r="C5" s="67">
        <v>45583</v>
      </c>
      <c r="D5" s="12" t="s">
        <v>213</v>
      </c>
      <c r="E5" s="12">
        <f>27815.12+103609.51</f>
        <v>131424.63</v>
      </c>
    </row>
    <row r="6" spans="1:5" x14ac:dyDescent="0.2">
      <c r="A6" s="14" t="s">
        <v>222</v>
      </c>
      <c r="B6" s="15">
        <v>16429</v>
      </c>
      <c r="C6" s="67">
        <v>45639</v>
      </c>
      <c r="D6" s="12" t="s">
        <v>226</v>
      </c>
      <c r="E6" s="12">
        <v>111260.46</v>
      </c>
    </row>
    <row r="7" spans="1:5" x14ac:dyDescent="0.2">
      <c r="A7" s="14" t="s">
        <v>222</v>
      </c>
      <c r="B7" s="15">
        <v>12528</v>
      </c>
      <c r="C7" s="67">
        <v>45639</v>
      </c>
      <c r="D7" s="12" t="s">
        <v>226</v>
      </c>
      <c r="E7" s="12">
        <v>92076.31</v>
      </c>
    </row>
    <row r="8" spans="1:5" x14ac:dyDescent="0.2">
      <c r="A8" s="14" t="s">
        <v>228</v>
      </c>
      <c r="B8" s="13" t="s">
        <v>229</v>
      </c>
      <c r="C8" s="67">
        <v>45639</v>
      </c>
      <c r="D8" s="12" t="s">
        <v>227</v>
      </c>
      <c r="E8" s="12">
        <v>7475</v>
      </c>
    </row>
    <row r="9" spans="1:5" x14ac:dyDescent="0.2">
      <c r="A9" s="14" t="s">
        <v>228</v>
      </c>
      <c r="B9" s="13" t="s">
        <v>230</v>
      </c>
      <c r="C9" s="67">
        <v>45639</v>
      </c>
      <c r="D9" s="12" t="s">
        <v>227</v>
      </c>
      <c r="E9" s="12">
        <v>15341</v>
      </c>
    </row>
    <row r="10" spans="1:5" x14ac:dyDescent="0.2">
      <c r="A10" s="14" t="s">
        <v>228</v>
      </c>
      <c r="B10" s="13" t="s">
        <v>231</v>
      </c>
      <c r="C10" s="67">
        <v>45639</v>
      </c>
      <c r="D10" s="12" t="s">
        <v>227</v>
      </c>
      <c r="E10" s="12">
        <v>370177.75</v>
      </c>
    </row>
    <row r="11" spans="1:5" x14ac:dyDescent="0.2">
      <c r="A11" s="14" t="s">
        <v>228</v>
      </c>
      <c r="B11" s="13" t="s">
        <v>232</v>
      </c>
      <c r="C11" s="67">
        <v>45639</v>
      </c>
      <c r="D11" s="12" t="s">
        <v>227</v>
      </c>
      <c r="E11" s="12">
        <v>31036</v>
      </c>
    </row>
    <row r="12" spans="1:5" x14ac:dyDescent="0.2">
      <c r="A12" s="14" t="s">
        <v>235</v>
      </c>
      <c r="B12" s="13" t="s">
        <v>236</v>
      </c>
      <c r="C12" s="67">
        <v>45706</v>
      </c>
      <c r="D12" s="12" t="s">
        <v>239</v>
      </c>
      <c r="E12" s="18">
        <v>27125</v>
      </c>
    </row>
    <row r="13" spans="1:5" x14ac:dyDescent="0.2">
      <c r="A13" s="14" t="s">
        <v>235</v>
      </c>
      <c r="B13" s="13" t="s">
        <v>237</v>
      </c>
      <c r="C13" s="67">
        <v>45706</v>
      </c>
      <c r="D13" s="12" t="s">
        <v>239</v>
      </c>
      <c r="E13" s="18">
        <v>1033359.25</v>
      </c>
    </row>
    <row r="14" spans="1:5" x14ac:dyDescent="0.2">
      <c r="A14" s="14" t="s">
        <v>235</v>
      </c>
      <c r="B14" s="13" t="s">
        <v>238</v>
      </c>
      <c r="C14" s="67">
        <v>45706</v>
      </c>
      <c r="D14" s="12" t="s">
        <v>239</v>
      </c>
      <c r="E14" s="12">
        <v>18645</v>
      </c>
    </row>
    <row r="15" spans="1:5" x14ac:dyDescent="0.2">
      <c r="A15" s="14" t="s">
        <v>222</v>
      </c>
      <c r="B15" s="13">
        <v>16679</v>
      </c>
      <c r="C15" s="67">
        <v>45706</v>
      </c>
      <c r="D15" s="12" t="s">
        <v>240</v>
      </c>
      <c r="E15" s="12">
        <v>81970.41</v>
      </c>
    </row>
    <row r="16" spans="1:5" x14ac:dyDescent="0.2">
      <c r="A16" s="14" t="s">
        <v>222</v>
      </c>
      <c r="B16" s="13">
        <v>16724</v>
      </c>
      <c r="C16" s="67">
        <v>45706</v>
      </c>
      <c r="D16" s="12" t="s">
        <v>240</v>
      </c>
      <c r="E16" s="12">
        <v>30478.52</v>
      </c>
    </row>
    <row r="17" spans="1:7" x14ac:dyDescent="0.2">
      <c r="A17" s="14" t="s">
        <v>235</v>
      </c>
      <c r="B17" s="13" t="s">
        <v>253</v>
      </c>
      <c r="C17" s="67">
        <v>45728</v>
      </c>
      <c r="D17" s="12" t="s">
        <v>245</v>
      </c>
      <c r="E17" s="12">
        <f>1033359.25+18645+27125+42376.78</f>
        <v>1121506.03</v>
      </c>
      <c r="F17" s="119"/>
    </row>
    <row r="18" spans="1:7" x14ac:dyDescent="0.2">
      <c r="A18" s="14" t="s">
        <v>249</v>
      </c>
      <c r="B18" s="13" t="s">
        <v>250</v>
      </c>
      <c r="C18" s="67">
        <v>45728</v>
      </c>
      <c r="D18" s="12" t="s">
        <v>246</v>
      </c>
      <c r="E18" s="12">
        <v>5041.2700000000004</v>
      </c>
      <c r="F18" s="119"/>
    </row>
    <row r="19" spans="1:7" x14ac:dyDescent="0.2">
      <c r="A19" s="14" t="s">
        <v>222</v>
      </c>
      <c r="B19" s="13" t="s">
        <v>251</v>
      </c>
      <c r="C19" s="67">
        <v>45728</v>
      </c>
      <c r="D19" s="12" t="s">
        <v>247</v>
      </c>
      <c r="E19" s="12">
        <f>30478.52+81970.41</f>
        <v>112448.93000000001</v>
      </c>
      <c r="F19" s="119"/>
      <c r="G19" s="137"/>
    </row>
    <row r="20" spans="1:7" x14ac:dyDescent="0.2">
      <c r="A20" s="14" t="s">
        <v>252</v>
      </c>
      <c r="B20" s="13" t="s">
        <v>254</v>
      </c>
      <c r="C20" s="67">
        <v>45728</v>
      </c>
      <c r="D20" s="12" t="s">
        <v>248</v>
      </c>
      <c r="E20" s="12">
        <f>2310+990</f>
        <v>3300</v>
      </c>
      <c r="F20" s="119"/>
      <c r="G20" s="136"/>
    </row>
    <row r="21" spans="1:7" x14ac:dyDescent="0.2">
      <c r="A21" s="14" t="s">
        <v>259</v>
      </c>
      <c r="B21" s="15" t="s">
        <v>260</v>
      </c>
      <c r="C21" s="67">
        <v>45796</v>
      </c>
      <c r="D21" s="12" t="s">
        <v>257</v>
      </c>
      <c r="E21" s="135">
        <v>68026.13</v>
      </c>
      <c r="G21" s="138"/>
    </row>
    <row r="22" spans="1:7" x14ac:dyDescent="0.2">
      <c r="A22" s="14" t="s">
        <v>235</v>
      </c>
      <c r="B22" s="13">
        <v>10</v>
      </c>
      <c r="C22" s="67">
        <v>45814</v>
      </c>
      <c r="D22" s="17" t="s">
        <v>262</v>
      </c>
      <c r="E22" s="12">
        <v>37798</v>
      </c>
    </row>
    <row r="23" spans="1:7" x14ac:dyDescent="0.2">
      <c r="A23" s="14" t="s">
        <v>235</v>
      </c>
      <c r="B23" s="13">
        <v>9</v>
      </c>
      <c r="C23" s="67">
        <v>45814</v>
      </c>
      <c r="D23" s="17" t="s">
        <v>262</v>
      </c>
      <c r="E23" s="12">
        <v>128184.7</v>
      </c>
      <c r="G23" s="136"/>
    </row>
    <row r="24" spans="1:7" x14ac:dyDescent="0.2">
      <c r="A24" s="14" t="s">
        <v>222</v>
      </c>
      <c r="B24" s="13">
        <v>16827</v>
      </c>
      <c r="C24" s="67">
        <v>45814</v>
      </c>
      <c r="D24" s="17" t="s">
        <v>263</v>
      </c>
      <c r="E24" s="12">
        <v>100141.39</v>
      </c>
      <c r="G24" s="136"/>
    </row>
    <row r="25" spans="1:7" x14ac:dyDescent="0.2">
      <c r="A25" s="14" t="s">
        <v>222</v>
      </c>
      <c r="B25" s="13">
        <v>16915</v>
      </c>
      <c r="C25" s="67">
        <v>45814</v>
      </c>
      <c r="D25" s="17" t="s">
        <v>263</v>
      </c>
      <c r="E25" s="12">
        <v>82466.570000000007</v>
      </c>
      <c r="G25" s="136"/>
    </row>
    <row r="26" spans="1:7" x14ac:dyDescent="0.2">
      <c r="A26" s="14" t="s">
        <v>222</v>
      </c>
      <c r="B26" s="13">
        <v>17079</v>
      </c>
      <c r="C26" s="67">
        <v>45814</v>
      </c>
      <c r="D26" s="17" t="s">
        <v>263</v>
      </c>
      <c r="E26" s="12">
        <v>34178.589999999997</v>
      </c>
      <c r="G26" s="136"/>
    </row>
    <row r="27" spans="1:7" x14ac:dyDescent="0.2">
      <c r="A27" s="14" t="s">
        <v>252</v>
      </c>
      <c r="B27" s="13">
        <v>353852</v>
      </c>
      <c r="C27" s="67">
        <v>45814</v>
      </c>
      <c r="D27" s="17" t="s">
        <v>264</v>
      </c>
      <c r="E27" s="12">
        <v>2970</v>
      </c>
      <c r="G27" s="136"/>
    </row>
    <row r="28" spans="1:7" x14ac:dyDescent="0.2">
      <c r="A28" s="14" t="s">
        <v>252</v>
      </c>
      <c r="B28" s="13">
        <v>353906</v>
      </c>
      <c r="C28" s="67">
        <v>45814</v>
      </c>
      <c r="D28" s="17" t="s">
        <v>264</v>
      </c>
      <c r="E28" s="12">
        <v>2640</v>
      </c>
      <c r="F28" s="135">
        <f>SUM(E22:E28)</f>
        <v>388379.25</v>
      </c>
      <c r="G28" s="136" t="s">
        <v>265</v>
      </c>
    </row>
    <row r="29" spans="1:7" x14ac:dyDescent="0.2">
      <c r="A29" s="14" t="s">
        <v>249</v>
      </c>
      <c r="B29" s="13" t="s">
        <v>267</v>
      </c>
      <c r="C29" s="67">
        <v>45824</v>
      </c>
      <c r="D29" s="17" t="s">
        <v>268</v>
      </c>
      <c r="E29" s="12">
        <v>2814.38</v>
      </c>
      <c r="G29" s="136"/>
    </row>
    <row r="30" spans="1:7" x14ac:dyDescent="0.2">
      <c r="A30" s="14" t="s">
        <v>235</v>
      </c>
      <c r="B30" s="13">
        <v>11</v>
      </c>
      <c r="C30" s="67">
        <v>45824</v>
      </c>
      <c r="D30" s="17" t="s">
        <v>269</v>
      </c>
      <c r="E30" s="12">
        <f>54568.61+217714.82</f>
        <v>272283.43</v>
      </c>
      <c r="G30" s="136"/>
    </row>
    <row r="31" spans="1:7" x14ac:dyDescent="0.2">
      <c r="C31" s="67"/>
    </row>
    <row r="32" spans="1:7" x14ac:dyDescent="0.2">
      <c r="C32" s="67"/>
    </row>
    <row r="33" spans="3:3" x14ac:dyDescent="0.2">
      <c r="C33" s="67"/>
    </row>
    <row r="34" spans="3:3" x14ac:dyDescent="0.2">
      <c r="C34" s="67"/>
    </row>
    <row r="35" spans="3:3" x14ac:dyDescent="0.2">
      <c r="C35" s="67"/>
    </row>
    <row r="36" spans="3:3" x14ac:dyDescent="0.2">
      <c r="C36" s="67"/>
    </row>
    <row r="37" spans="3:3" x14ac:dyDescent="0.2">
      <c r="C37" s="67"/>
    </row>
    <row r="38" spans="3:3" x14ac:dyDescent="0.2">
      <c r="C38" s="67"/>
    </row>
    <row r="39" spans="3:3" x14ac:dyDescent="0.2">
      <c r="C39" s="67"/>
    </row>
    <row r="40" spans="3:3" x14ac:dyDescent="0.2">
      <c r="C40" s="67"/>
    </row>
  </sheetData>
  <phoneticPr fontId="15" type="noConversion"/>
  <printOptions gridLines="1"/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9"/>
  <sheetViews>
    <sheetView topLeftCell="A4" workbookViewId="0">
      <selection activeCell="F33" sqref="F33"/>
    </sheetView>
  </sheetViews>
  <sheetFormatPr defaultColWidth="8.85546875" defaultRowHeight="12.75" x14ac:dyDescent="0.2"/>
  <cols>
    <col min="1" max="1" width="40.28515625" bestFit="1" customWidth="1"/>
    <col min="2" max="2" width="19.42578125" bestFit="1" customWidth="1"/>
    <col min="3" max="3" width="14.7109375" customWidth="1"/>
    <col min="4" max="4" width="14.28515625" customWidth="1"/>
    <col min="5" max="5" width="14.7109375" customWidth="1"/>
  </cols>
  <sheetData>
    <row r="1" spans="1:5" x14ac:dyDescent="0.2">
      <c r="A1" s="109" t="s">
        <v>38</v>
      </c>
      <c r="B1" s="109" t="s">
        <v>39</v>
      </c>
      <c r="C1" s="2">
        <v>41289</v>
      </c>
      <c r="D1" s="110" t="s">
        <v>40</v>
      </c>
      <c r="E1" s="111">
        <v>10465.33</v>
      </c>
    </row>
    <row r="2" spans="1:5" x14ac:dyDescent="0.2">
      <c r="A2" s="109" t="s">
        <v>41</v>
      </c>
      <c r="B2" s="109" t="s">
        <v>42</v>
      </c>
      <c r="C2" s="2">
        <v>41297</v>
      </c>
      <c r="D2" s="110" t="s">
        <v>43</v>
      </c>
      <c r="E2" s="111">
        <v>23363.54</v>
      </c>
    </row>
    <row r="3" spans="1:5" x14ac:dyDescent="0.2">
      <c r="A3" s="109" t="s">
        <v>44</v>
      </c>
      <c r="B3" s="109" t="s">
        <v>45</v>
      </c>
      <c r="C3" s="2">
        <v>41297</v>
      </c>
      <c r="D3" s="110" t="s">
        <v>43</v>
      </c>
      <c r="E3" s="111">
        <v>200</v>
      </c>
    </row>
    <row r="4" spans="1:5" x14ac:dyDescent="0.2">
      <c r="A4" s="109" t="s">
        <v>46</v>
      </c>
      <c r="B4" s="109">
        <v>17</v>
      </c>
      <c r="C4" s="2">
        <v>41297</v>
      </c>
      <c r="D4" s="110" t="s">
        <v>43</v>
      </c>
      <c r="E4" s="111">
        <v>938074.51</v>
      </c>
    </row>
    <row r="5" spans="1:5" x14ac:dyDescent="0.2">
      <c r="A5" s="109" t="s">
        <v>47</v>
      </c>
      <c r="B5" s="109">
        <v>79190</v>
      </c>
      <c r="C5" s="2">
        <v>41302</v>
      </c>
      <c r="D5" s="110" t="s">
        <v>48</v>
      </c>
      <c r="E5" s="111">
        <v>8072.18</v>
      </c>
    </row>
    <row r="6" spans="1:5" x14ac:dyDescent="0.2">
      <c r="A6" s="109" t="s">
        <v>38</v>
      </c>
      <c r="B6" s="109" t="s">
        <v>49</v>
      </c>
      <c r="C6" s="2">
        <v>41320</v>
      </c>
      <c r="D6" s="110" t="s">
        <v>50</v>
      </c>
      <c r="E6" s="111">
        <v>2833</v>
      </c>
    </row>
    <row r="7" spans="1:5" x14ac:dyDescent="0.2">
      <c r="A7" s="112" t="s">
        <v>38</v>
      </c>
      <c r="B7" s="112" t="s">
        <v>51</v>
      </c>
      <c r="C7" s="2">
        <v>41324</v>
      </c>
      <c r="D7" s="110" t="s">
        <v>52</v>
      </c>
      <c r="E7" s="111">
        <v>5860</v>
      </c>
    </row>
    <row r="8" spans="1:5" x14ac:dyDescent="0.2">
      <c r="A8" s="112" t="s">
        <v>53</v>
      </c>
      <c r="B8" s="112" t="s">
        <v>54</v>
      </c>
      <c r="C8" s="2">
        <v>41324</v>
      </c>
      <c r="D8" s="110" t="s">
        <v>52</v>
      </c>
      <c r="E8" s="111">
        <v>4689.71</v>
      </c>
    </row>
    <row r="9" spans="1:5" x14ac:dyDescent="0.2">
      <c r="A9" s="109" t="s">
        <v>55</v>
      </c>
      <c r="B9" s="109" t="s">
        <v>56</v>
      </c>
      <c r="C9" s="2">
        <v>41330</v>
      </c>
      <c r="D9" s="110" t="s">
        <v>57</v>
      </c>
      <c r="E9" s="111">
        <v>-87038.1</v>
      </c>
    </row>
    <row r="10" spans="1:5" x14ac:dyDescent="0.2">
      <c r="A10" s="109" t="s">
        <v>58</v>
      </c>
      <c r="B10" s="109" t="s">
        <v>59</v>
      </c>
      <c r="C10" s="2">
        <v>41330</v>
      </c>
      <c r="D10" s="110" t="s">
        <v>57</v>
      </c>
      <c r="E10" s="111">
        <v>-3.51</v>
      </c>
    </row>
    <row r="11" spans="1:5" x14ac:dyDescent="0.2">
      <c r="A11" s="109" t="s">
        <v>58</v>
      </c>
      <c r="B11" s="109" t="s">
        <v>60</v>
      </c>
      <c r="C11" s="2">
        <v>41330</v>
      </c>
      <c r="D11" s="110" t="s">
        <v>57</v>
      </c>
      <c r="E11" s="111">
        <v>-1.17</v>
      </c>
    </row>
    <row r="12" spans="1:5" x14ac:dyDescent="0.2">
      <c r="A12" s="109" t="s">
        <v>53</v>
      </c>
      <c r="B12" s="109" t="s">
        <v>61</v>
      </c>
      <c r="C12" s="2">
        <v>41330</v>
      </c>
      <c r="D12" s="110" t="s">
        <v>57</v>
      </c>
      <c r="E12" s="111">
        <v>-2890.85</v>
      </c>
    </row>
    <row r="13" spans="1:5" x14ac:dyDescent="0.2">
      <c r="A13" s="109" t="s">
        <v>58</v>
      </c>
      <c r="B13" s="109" t="s">
        <v>62</v>
      </c>
      <c r="C13" s="2">
        <v>41330</v>
      </c>
      <c r="D13" s="110" t="s">
        <v>57</v>
      </c>
      <c r="E13" s="111">
        <v>-378.38</v>
      </c>
    </row>
    <row r="14" spans="1:5" x14ac:dyDescent="0.2">
      <c r="A14" s="109" t="s">
        <v>58</v>
      </c>
      <c r="B14" s="109" t="s">
        <v>63</v>
      </c>
      <c r="C14" s="2">
        <v>41330</v>
      </c>
      <c r="D14" s="110" t="s">
        <v>57</v>
      </c>
      <c r="E14" s="111">
        <v>-30</v>
      </c>
    </row>
    <row r="15" spans="1:5" x14ac:dyDescent="0.2">
      <c r="A15" s="112" t="s">
        <v>38</v>
      </c>
      <c r="B15" s="112" t="s">
        <v>64</v>
      </c>
      <c r="C15" s="2">
        <v>41331</v>
      </c>
      <c r="D15" s="110" t="s">
        <v>65</v>
      </c>
      <c r="E15" s="111">
        <v>17021.32</v>
      </c>
    </row>
    <row r="16" spans="1:5" x14ac:dyDescent="0.2">
      <c r="A16" s="112" t="s">
        <v>38</v>
      </c>
      <c r="B16" s="112" t="s">
        <v>66</v>
      </c>
      <c r="C16" s="2">
        <v>41331</v>
      </c>
      <c r="D16" s="110" t="s">
        <v>65</v>
      </c>
      <c r="E16" s="111">
        <v>9770.09</v>
      </c>
    </row>
    <row r="17" spans="1:5" x14ac:dyDescent="0.2">
      <c r="A17" s="109" t="s">
        <v>67</v>
      </c>
      <c r="B17" s="109" t="s">
        <v>68</v>
      </c>
      <c r="C17" s="2">
        <v>41331</v>
      </c>
      <c r="D17" s="110" t="s">
        <v>65</v>
      </c>
      <c r="E17" s="111">
        <v>375</v>
      </c>
    </row>
    <row r="18" spans="1:5" x14ac:dyDescent="0.2">
      <c r="A18" s="109" t="s">
        <v>46</v>
      </c>
      <c r="B18" s="109">
        <v>18</v>
      </c>
      <c r="C18" s="2">
        <v>41331</v>
      </c>
      <c r="D18" s="110" t="s">
        <v>65</v>
      </c>
      <c r="E18" s="111">
        <v>688511.7</v>
      </c>
    </row>
    <row r="19" spans="1:5" x14ac:dyDescent="0.2">
      <c r="A19" s="112" t="s">
        <v>53</v>
      </c>
      <c r="B19" s="112" t="s">
        <v>69</v>
      </c>
      <c r="C19" s="2">
        <v>41332</v>
      </c>
      <c r="D19" s="110" t="s">
        <v>65</v>
      </c>
      <c r="E19" s="111">
        <v>24204.6</v>
      </c>
    </row>
    <row r="20" spans="1:5" x14ac:dyDescent="0.2">
      <c r="A20" s="112" t="s">
        <v>53</v>
      </c>
      <c r="B20" s="112" t="s">
        <v>70</v>
      </c>
      <c r="C20" s="2">
        <v>41332</v>
      </c>
      <c r="D20" s="110" t="s">
        <v>65</v>
      </c>
      <c r="E20" s="111">
        <v>24071.599999999999</v>
      </c>
    </row>
    <row r="21" spans="1:5" x14ac:dyDescent="0.2">
      <c r="A21" s="112" t="s">
        <v>41</v>
      </c>
      <c r="B21" s="112" t="s">
        <v>71</v>
      </c>
      <c r="C21" s="2">
        <v>41332</v>
      </c>
      <c r="D21" s="110" t="s">
        <v>65</v>
      </c>
      <c r="E21" s="111">
        <v>65412.54</v>
      </c>
    </row>
    <row r="22" spans="1:5" x14ac:dyDescent="0.2">
      <c r="A22" s="109" t="s">
        <v>46</v>
      </c>
      <c r="B22" s="109">
        <v>19</v>
      </c>
      <c r="C22" s="2">
        <v>41332</v>
      </c>
      <c r="D22" s="110" t="s">
        <v>65</v>
      </c>
      <c r="E22" s="111">
        <v>429707.79</v>
      </c>
    </row>
    <row r="24" spans="1:5" ht="15.75" x14ac:dyDescent="0.25">
      <c r="B24" s="7" t="s">
        <v>72</v>
      </c>
    </row>
    <row r="25" spans="1:5" ht="15.75" x14ac:dyDescent="0.25">
      <c r="B25" s="7" t="s">
        <v>73</v>
      </c>
    </row>
    <row r="26" spans="1:5" ht="15.75" x14ac:dyDescent="0.25">
      <c r="B26" s="7"/>
    </row>
    <row r="27" spans="1:5" ht="15.75" x14ac:dyDescent="0.25">
      <c r="B27" s="7" t="s">
        <v>74</v>
      </c>
    </row>
    <row r="28" spans="1:5" ht="15.75" x14ac:dyDescent="0.25">
      <c r="B28" s="7" t="s">
        <v>75</v>
      </c>
    </row>
    <row r="29" spans="1:5" ht="15.75" x14ac:dyDescent="0.25">
      <c r="B29" s="7" t="s">
        <v>76</v>
      </c>
    </row>
  </sheetData>
  <phoneticPr fontId="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329"/>
  <sheetViews>
    <sheetView workbookViewId="0">
      <selection activeCell="B22" sqref="B22"/>
    </sheetView>
  </sheetViews>
  <sheetFormatPr defaultColWidth="8.85546875" defaultRowHeight="12.75" x14ac:dyDescent="0.2"/>
  <cols>
    <col min="1" max="1" width="23" bestFit="1" customWidth="1"/>
    <col min="2" max="2" width="16" bestFit="1" customWidth="1"/>
  </cols>
  <sheetData>
    <row r="1" spans="1:2" x14ac:dyDescent="0.2">
      <c r="A1" s="3"/>
      <c r="B1" s="1">
        <v>909377972.50999999</v>
      </c>
    </row>
    <row r="2" spans="1:2" x14ac:dyDescent="0.2">
      <c r="A2" s="113" t="s">
        <v>77</v>
      </c>
      <c r="B2" s="1">
        <f>B3-B1</f>
        <v>9.6399998664855957</v>
      </c>
    </row>
    <row r="3" spans="1:2" x14ac:dyDescent="0.2">
      <c r="A3" s="3"/>
      <c r="B3" s="114">
        <v>909377982.14999986</v>
      </c>
    </row>
    <row r="4" spans="1:2" x14ac:dyDescent="0.2">
      <c r="A4" s="113" t="s">
        <v>78</v>
      </c>
      <c r="B4" s="5">
        <f>B5-B3</f>
        <v>143198.85000002384</v>
      </c>
    </row>
    <row r="5" spans="1:2" x14ac:dyDescent="0.2">
      <c r="A5" s="113"/>
      <c r="B5" s="5">
        <v>909521180.99999988</v>
      </c>
    </row>
    <row r="6" spans="1:2" x14ac:dyDescent="0.2">
      <c r="A6" s="113" t="s">
        <v>79</v>
      </c>
      <c r="B6" s="5">
        <f>B7-B5</f>
        <v>-63.409999966621399</v>
      </c>
    </row>
    <row r="7" spans="1:2" x14ac:dyDescent="0.2">
      <c r="A7" s="4"/>
      <c r="B7" s="5">
        <v>909521117.58999991</v>
      </c>
    </row>
    <row r="8" spans="1:2" x14ac:dyDescent="0.2">
      <c r="A8" s="113" t="s">
        <v>80</v>
      </c>
      <c r="B8" s="5">
        <f>B9-B7</f>
        <v>366.8199999332428</v>
      </c>
    </row>
    <row r="9" spans="1:2" x14ac:dyDescent="0.2">
      <c r="A9" s="4"/>
      <c r="B9" s="5">
        <v>909521484.40999985</v>
      </c>
    </row>
    <row r="10" spans="1:2" x14ac:dyDescent="0.2">
      <c r="A10" s="113" t="s">
        <v>81</v>
      </c>
      <c r="B10" s="5">
        <f>B11-B9</f>
        <v>3614518.4499999285</v>
      </c>
    </row>
    <row r="11" spans="1:2" x14ac:dyDescent="0.2">
      <c r="A11" s="4"/>
      <c r="B11" s="5">
        <v>913136002.85999978</v>
      </c>
    </row>
    <row r="12" spans="1:2" x14ac:dyDescent="0.2">
      <c r="A12" s="113" t="s">
        <v>82</v>
      </c>
      <c r="B12" s="5">
        <f>B13-B11</f>
        <v>6624.7999999523163</v>
      </c>
    </row>
    <row r="13" spans="1:2" x14ac:dyDescent="0.2">
      <c r="A13" s="4"/>
      <c r="B13" s="5">
        <v>913142627.65999973</v>
      </c>
    </row>
    <row r="14" spans="1:2" x14ac:dyDescent="0.2">
      <c r="A14" s="113" t="s">
        <v>83</v>
      </c>
      <c r="B14" s="5">
        <f>B15-B13</f>
        <v>203.8400000333786</v>
      </c>
    </row>
    <row r="15" spans="1:2" x14ac:dyDescent="0.2">
      <c r="A15" s="4"/>
      <c r="B15" s="5">
        <v>913142831.49999976</v>
      </c>
    </row>
    <row r="16" spans="1:2" x14ac:dyDescent="0.2">
      <c r="A16" s="113" t="s">
        <v>84</v>
      </c>
      <c r="B16" s="5">
        <f>B17-B15</f>
        <v>1223.0400000810623</v>
      </c>
    </row>
    <row r="17" spans="1:2" x14ac:dyDescent="0.2">
      <c r="A17" s="4"/>
      <c r="B17" s="5">
        <v>913144054.53999984</v>
      </c>
    </row>
    <row r="18" spans="1:2" x14ac:dyDescent="0.2">
      <c r="A18" s="113" t="s">
        <v>85</v>
      </c>
      <c r="B18" s="5">
        <f>B19-B17</f>
        <v>121479.19999992847</v>
      </c>
    </row>
    <row r="19" spans="1:2" x14ac:dyDescent="0.2">
      <c r="A19" s="4"/>
      <c r="B19" s="5">
        <v>913265533.73999977</v>
      </c>
    </row>
    <row r="20" spans="1:2" x14ac:dyDescent="0.2">
      <c r="A20" s="113" t="s">
        <v>86</v>
      </c>
      <c r="B20" s="5">
        <f>B21-B19</f>
        <v>6013.2799999713898</v>
      </c>
    </row>
    <row r="21" spans="1:2" x14ac:dyDescent="0.2">
      <c r="A21" s="113"/>
      <c r="B21" s="5">
        <v>913271547.01999974</v>
      </c>
    </row>
    <row r="22" spans="1:2" x14ac:dyDescent="0.2">
      <c r="A22" s="113" t="s">
        <v>87</v>
      </c>
      <c r="B22" s="5">
        <f>B23-B21</f>
        <v>8355.5900000333786</v>
      </c>
    </row>
    <row r="23" spans="1:2" x14ac:dyDescent="0.2">
      <c r="A23" s="4"/>
      <c r="B23" s="5">
        <v>913279902.60999978</v>
      </c>
    </row>
    <row r="24" spans="1:2" x14ac:dyDescent="0.2">
      <c r="A24" s="113" t="s">
        <v>88</v>
      </c>
      <c r="B24" s="5">
        <f>B25-B23</f>
        <v>28435.680000066757</v>
      </c>
    </row>
    <row r="25" spans="1:2" x14ac:dyDescent="0.2">
      <c r="A25" s="4"/>
      <c r="B25" s="5">
        <v>913308338.28999984</v>
      </c>
    </row>
    <row r="26" spans="1:2" x14ac:dyDescent="0.2">
      <c r="A26" s="113" t="s">
        <v>89</v>
      </c>
      <c r="B26" s="5">
        <f>B27-B25</f>
        <v>49584.080000162125</v>
      </c>
    </row>
    <row r="27" spans="1:2" x14ac:dyDescent="0.2">
      <c r="A27" s="113"/>
      <c r="B27" s="5">
        <v>913357922.37</v>
      </c>
    </row>
    <row r="28" spans="1:2" x14ac:dyDescent="0.2">
      <c r="A28" s="113" t="s">
        <v>90</v>
      </c>
      <c r="B28" s="5">
        <f>B29-B27</f>
        <v>13614.999999761581</v>
      </c>
    </row>
    <row r="29" spans="1:2" x14ac:dyDescent="0.2">
      <c r="A29" s="113"/>
      <c r="B29" s="5">
        <v>913371537.36999977</v>
      </c>
    </row>
    <row r="30" spans="1:2" x14ac:dyDescent="0.2">
      <c r="A30" s="113" t="s">
        <v>91</v>
      </c>
      <c r="B30" s="5">
        <f>B31-B29</f>
        <v>149607.57000029087</v>
      </c>
    </row>
    <row r="31" spans="1:2" x14ac:dyDescent="0.2">
      <c r="A31" s="4"/>
      <c r="B31" s="5">
        <v>913521144.94000006</v>
      </c>
    </row>
    <row r="32" spans="1:2" x14ac:dyDescent="0.2">
      <c r="A32" s="113" t="s">
        <v>92</v>
      </c>
      <c r="B32" s="5">
        <f>B33-B31</f>
        <v>504270.94999992847</v>
      </c>
    </row>
    <row r="33" spans="1:2" x14ac:dyDescent="0.2">
      <c r="A33" s="113"/>
      <c r="B33" s="5">
        <v>914025415.88999999</v>
      </c>
    </row>
    <row r="34" spans="1:2" x14ac:dyDescent="0.2">
      <c r="A34" s="113" t="s">
        <v>79</v>
      </c>
      <c r="B34" s="5">
        <f>B35-B33</f>
        <v>-1478.0000001192093</v>
      </c>
    </row>
    <row r="35" spans="1:2" x14ac:dyDescent="0.2">
      <c r="A35" s="4"/>
      <c r="B35" s="5">
        <v>914023937.88999987</v>
      </c>
    </row>
    <row r="36" spans="1:2" x14ac:dyDescent="0.2">
      <c r="A36" s="113" t="s">
        <v>93</v>
      </c>
      <c r="B36" s="5">
        <f>B37-B35</f>
        <v>3546382.8799999952</v>
      </c>
    </row>
    <row r="37" spans="1:2" x14ac:dyDescent="0.2">
      <c r="A37" s="4"/>
      <c r="B37" s="5">
        <v>917570320.76999986</v>
      </c>
    </row>
    <row r="38" spans="1:2" x14ac:dyDescent="0.2">
      <c r="A38" s="113" t="s">
        <v>94</v>
      </c>
      <c r="B38" s="5">
        <f>B39-B37</f>
        <v>10</v>
      </c>
    </row>
    <row r="39" spans="1:2" x14ac:dyDescent="0.2">
      <c r="A39" s="4"/>
      <c r="B39" s="5">
        <v>917570330.76999986</v>
      </c>
    </row>
    <row r="40" spans="1:2" x14ac:dyDescent="0.2">
      <c r="A40" s="113" t="s">
        <v>95</v>
      </c>
      <c r="B40" s="5">
        <f>B41-B39</f>
        <v>6034101.9899998903</v>
      </c>
    </row>
    <row r="41" spans="1:2" x14ac:dyDescent="0.2">
      <c r="A41" s="113"/>
      <c r="B41" s="5">
        <v>923604432.75999975</v>
      </c>
    </row>
    <row r="42" spans="1:2" x14ac:dyDescent="0.2">
      <c r="A42" s="113" t="s">
        <v>96</v>
      </c>
      <c r="B42" s="5">
        <f>B43-B41</f>
        <v>268624.5</v>
      </c>
    </row>
    <row r="43" spans="1:2" x14ac:dyDescent="0.2">
      <c r="A43" s="4"/>
      <c r="B43" s="5">
        <v>923873057.25999975</v>
      </c>
    </row>
    <row r="44" spans="1:2" x14ac:dyDescent="0.2">
      <c r="A44" s="113" t="s">
        <v>97</v>
      </c>
      <c r="B44" s="5">
        <f>B45-B43</f>
        <v>164933.01000022888</v>
      </c>
    </row>
    <row r="45" spans="1:2" x14ac:dyDescent="0.2">
      <c r="A45" s="113"/>
      <c r="B45" s="5">
        <v>924037990.26999998</v>
      </c>
    </row>
    <row r="46" spans="1:2" x14ac:dyDescent="0.2">
      <c r="A46" s="113" t="s">
        <v>57</v>
      </c>
      <c r="B46" s="5">
        <f>B47-B45</f>
        <v>-2427</v>
      </c>
    </row>
    <row r="47" spans="1:2" x14ac:dyDescent="0.2">
      <c r="A47" s="113"/>
      <c r="B47" s="5">
        <v>924035563.26999998</v>
      </c>
    </row>
    <row r="48" spans="1:2" x14ac:dyDescent="0.2">
      <c r="A48" s="113" t="s">
        <v>98</v>
      </c>
      <c r="B48" s="5">
        <f>B49-B47</f>
        <v>581255.17999982834</v>
      </c>
    </row>
    <row r="49" spans="1:2" x14ac:dyDescent="0.2">
      <c r="A49" s="113" t="s">
        <v>99</v>
      </c>
      <c r="B49" s="5">
        <v>924616818.44999981</v>
      </c>
    </row>
    <row r="50" spans="1:2" x14ac:dyDescent="0.2">
      <c r="A50" s="113" t="s">
        <v>100</v>
      </c>
      <c r="B50" s="5">
        <f>B51-B49</f>
        <v>791</v>
      </c>
    </row>
    <row r="51" spans="1:2" x14ac:dyDescent="0.2">
      <c r="A51" s="113"/>
      <c r="B51" s="5">
        <v>924617609.44999981</v>
      </c>
    </row>
    <row r="52" spans="1:2" x14ac:dyDescent="0.2">
      <c r="A52" s="113" t="s">
        <v>101</v>
      </c>
      <c r="B52" s="5">
        <f>B53-B51</f>
        <v>7123900.6799999475</v>
      </c>
    </row>
    <row r="53" spans="1:2" x14ac:dyDescent="0.2">
      <c r="A53" s="113"/>
      <c r="B53" s="5">
        <v>931741510.12999976</v>
      </c>
    </row>
    <row r="54" spans="1:2" x14ac:dyDescent="0.2">
      <c r="A54" s="113" t="s">
        <v>102</v>
      </c>
      <c r="B54" s="5">
        <f>B55-B53</f>
        <v>1160126.7600001097</v>
      </c>
    </row>
    <row r="55" spans="1:2" x14ac:dyDescent="0.2">
      <c r="A55" s="113"/>
      <c r="B55" s="5">
        <v>932901636.88999987</v>
      </c>
    </row>
    <row r="56" spans="1:2" x14ac:dyDescent="0.2">
      <c r="A56" s="113" t="s">
        <v>103</v>
      </c>
      <c r="B56" s="5">
        <f>B57-B55</f>
        <v>6106.5</v>
      </c>
    </row>
    <row r="57" spans="1:2" x14ac:dyDescent="0.2">
      <c r="A57" s="113"/>
      <c r="B57" s="5">
        <v>932907743.38999987</v>
      </c>
    </row>
    <row r="58" spans="1:2" x14ac:dyDescent="0.2">
      <c r="A58" s="115" t="s">
        <v>104</v>
      </c>
      <c r="B58" s="5">
        <f>B59-B57</f>
        <v>-56023.75</v>
      </c>
    </row>
    <row r="59" spans="1:2" x14ac:dyDescent="0.2">
      <c r="A59" s="113"/>
      <c r="B59" s="5">
        <v>932851719.63999987</v>
      </c>
    </row>
    <row r="60" spans="1:2" x14ac:dyDescent="0.2">
      <c r="A60" s="113" t="s">
        <v>105</v>
      </c>
      <c r="B60" s="5">
        <f>B61-B59</f>
        <v>10</v>
      </c>
    </row>
    <row r="61" spans="1:2" x14ac:dyDescent="0.2">
      <c r="A61" s="113"/>
      <c r="B61" s="5">
        <v>932851729.63999987</v>
      </c>
    </row>
    <row r="62" spans="1:2" x14ac:dyDescent="0.2">
      <c r="A62" s="113" t="s">
        <v>106</v>
      </c>
      <c r="B62" s="5">
        <f>B63-B61</f>
        <v>6287.289999961853</v>
      </c>
    </row>
    <row r="63" spans="1:2" x14ac:dyDescent="0.2">
      <c r="A63" s="4"/>
      <c r="B63" s="5">
        <v>932858016.92999983</v>
      </c>
    </row>
    <row r="64" spans="1:2" x14ac:dyDescent="0.2">
      <c r="A64" s="113" t="s">
        <v>107</v>
      </c>
      <c r="B64" s="5">
        <f>B65-B63</f>
        <v>3019.8300000429153</v>
      </c>
    </row>
    <row r="65" spans="1:2" x14ac:dyDescent="0.2">
      <c r="A65" s="4"/>
      <c r="B65" s="5">
        <v>932861036.75999987</v>
      </c>
    </row>
    <row r="66" spans="1:2" x14ac:dyDescent="0.2">
      <c r="A66" s="113" t="s">
        <v>108</v>
      </c>
      <c r="B66" s="5">
        <f>B67-B65</f>
        <v>9240257.3400000334</v>
      </c>
    </row>
    <row r="67" spans="1:2" x14ac:dyDescent="0.2">
      <c r="A67" s="4"/>
      <c r="B67" s="5">
        <v>942101294.0999999</v>
      </c>
    </row>
    <row r="68" spans="1:2" x14ac:dyDescent="0.2">
      <c r="A68" s="113" t="s">
        <v>109</v>
      </c>
      <c r="B68" s="5">
        <f>B69-B67</f>
        <v>3353</v>
      </c>
    </row>
    <row r="69" spans="1:2" x14ac:dyDescent="0.2">
      <c r="A69" s="113"/>
      <c r="B69" s="5">
        <v>942104647.0999999</v>
      </c>
    </row>
    <row r="70" spans="1:2" x14ac:dyDescent="0.2">
      <c r="A70" s="113" t="s">
        <v>110</v>
      </c>
      <c r="B70" s="5">
        <f>B71-B69</f>
        <v>37136</v>
      </c>
    </row>
    <row r="71" spans="1:2" x14ac:dyDescent="0.2">
      <c r="A71" s="113"/>
      <c r="B71" s="5">
        <v>942141783.0999999</v>
      </c>
    </row>
    <row r="72" spans="1:2" x14ac:dyDescent="0.2">
      <c r="A72" s="113" t="s">
        <v>111</v>
      </c>
      <c r="B72" s="5">
        <f>B73-B71</f>
        <v>164.94000005722046</v>
      </c>
    </row>
    <row r="73" spans="1:2" x14ac:dyDescent="0.2">
      <c r="A73" s="113"/>
      <c r="B73" s="5">
        <v>942141948.03999996</v>
      </c>
    </row>
    <row r="74" spans="1:2" x14ac:dyDescent="0.2">
      <c r="A74" s="113" t="s">
        <v>112</v>
      </c>
      <c r="B74" s="5">
        <f>B75-B73</f>
        <v>172.25999999046326</v>
      </c>
    </row>
    <row r="75" spans="1:2" x14ac:dyDescent="0.2">
      <c r="A75" s="113"/>
      <c r="B75" s="5">
        <v>942142120.29999995</v>
      </c>
    </row>
    <row r="76" spans="1:2" x14ac:dyDescent="0.2">
      <c r="A76" s="113" t="s">
        <v>113</v>
      </c>
      <c r="B76" s="5">
        <f>B77-B75</f>
        <v>363580.8900001049</v>
      </c>
    </row>
    <row r="77" spans="1:2" x14ac:dyDescent="0.2">
      <c r="A77" s="113"/>
      <c r="B77" s="5">
        <v>942505701.19000006</v>
      </c>
    </row>
    <row r="78" spans="1:2" x14ac:dyDescent="0.2">
      <c r="A78" s="113" t="s">
        <v>79</v>
      </c>
      <c r="B78" s="5">
        <f>B79-B77</f>
        <v>-30.710000038146973</v>
      </c>
    </row>
    <row r="79" spans="1:2" x14ac:dyDescent="0.2">
      <c r="A79" s="113"/>
      <c r="B79" s="5">
        <v>942505670.48000002</v>
      </c>
    </row>
    <row r="80" spans="1:2" x14ac:dyDescent="0.2">
      <c r="A80" s="113" t="s">
        <v>79</v>
      </c>
      <c r="B80" s="5">
        <f>B81-B79</f>
        <v>-58.859999895095825</v>
      </c>
    </row>
    <row r="81" spans="1:2" x14ac:dyDescent="0.2">
      <c r="A81" s="113"/>
      <c r="B81" s="5">
        <v>942505611.62000012</v>
      </c>
    </row>
    <row r="82" spans="1:2" x14ac:dyDescent="0.2">
      <c r="A82" s="113" t="s">
        <v>114</v>
      </c>
      <c r="B82" s="5">
        <f>B83-B81</f>
        <v>509040.06999993324</v>
      </c>
    </row>
    <row r="83" spans="1:2" x14ac:dyDescent="0.2">
      <c r="A83" s="113"/>
      <c r="B83" s="5">
        <v>943014651.69000006</v>
      </c>
    </row>
    <row r="84" spans="1:2" x14ac:dyDescent="0.2">
      <c r="A84" s="113" t="s">
        <v>115</v>
      </c>
      <c r="B84" s="5">
        <f>B85-B83</f>
        <v>82752.110000133514</v>
      </c>
    </row>
    <row r="85" spans="1:2" x14ac:dyDescent="0.2">
      <c r="A85" s="113"/>
      <c r="B85" s="5">
        <v>943097403.80000019</v>
      </c>
    </row>
    <row r="86" spans="1:2" x14ac:dyDescent="0.2">
      <c r="A86" s="113" t="s">
        <v>116</v>
      </c>
      <c r="B86" s="5">
        <f>B87-B85</f>
        <v>2038.3999998569489</v>
      </c>
    </row>
    <row r="87" spans="1:2" x14ac:dyDescent="0.2">
      <c r="A87" s="113"/>
      <c r="B87" s="5">
        <v>943099442.20000005</v>
      </c>
    </row>
    <row r="88" spans="1:2" x14ac:dyDescent="0.2">
      <c r="A88" s="113" t="s">
        <v>117</v>
      </c>
      <c r="B88" s="5">
        <f>B89-B87</f>
        <v>11313.120000123978</v>
      </c>
    </row>
    <row r="89" spans="1:2" x14ac:dyDescent="0.2">
      <c r="A89" s="113"/>
      <c r="B89" s="5">
        <v>943110755.32000017</v>
      </c>
    </row>
    <row r="90" spans="1:2" x14ac:dyDescent="0.2">
      <c r="A90" s="113" t="s">
        <v>118</v>
      </c>
      <c r="B90" s="5">
        <f>B91-B89</f>
        <v>11313.119999885559</v>
      </c>
    </row>
    <row r="91" spans="1:2" x14ac:dyDescent="0.2">
      <c r="A91" s="113"/>
      <c r="B91" s="5">
        <v>943122068.44000006</v>
      </c>
    </row>
    <row r="92" spans="1:2" x14ac:dyDescent="0.2">
      <c r="A92" s="113" t="s">
        <v>119</v>
      </c>
      <c r="B92" s="5">
        <f>B93-B91</f>
        <v>28741.44000005722</v>
      </c>
    </row>
    <row r="93" spans="1:2" x14ac:dyDescent="0.2">
      <c r="A93" s="113"/>
      <c r="B93" s="5">
        <v>943150809.88000011</v>
      </c>
    </row>
    <row r="94" spans="1:2" x14ac:dyDescent="0.2">
      <c r="A94" s="113" t="s">
        <v>120</v>
      </c>
      <c r="B94" s="5">
        <f>B95-B93</f>
        <v>1834.5599999427795</v>
      </c>
    </row>
    <row r="95" spans="1:2" x14ac:dyDescent="0.2">
      <c r="A95" s="113"/>
      <c r="B95" s="5">
        <v>943152644.44000006</v>
      </c>
    </row>
    <row r="96" spans="1:2" x14ac:dyDescent="0.2">
      <c r="A96" s="113" t="s">
        <v>121</v>
      </c>
      <c r="B96" s="5">
        <f>B97-B95</f>
        <v>50246.55999994278</v>
      </c>
    </row>
    <row r="97" spans="1:2" x14ac:dyDescent="0.2">
      <c r="A97" s="113"/>
      <c r="B97" s="5">
        <v>943202891</v>
      </c>
    </row>
    <row r="98" spans="1:2" x14ac:dyDescent="0.2">
      <c r="A98" s="113" t="s">
        <v>122</v>
      </c>
      <c r="B98" s="5">
        <f>B99-B97</f>
        <v>14921</v>
      </c>
    </row>
    <row r="99" spans="1:2" x14ac:dyDescent="0.2">
      <c r="A99" s="113"/>
      <c r="B99" s="5">
        <v>943217812</v>
      </c>
    </row>
    <row r="100" spans="1:2" x14ac:dyDescent="0.2">
      <c r="A100" s="113" t="s">
        <v>123</v>
      </c>
      <c r="B100" s="5">
        <f>B101-B99</f>
        <v>4274956.1099997759</v>
      </c>
    </row>
    <row r="101" spans="1:2" x14ac:dyDescent="0.2">
      <c r="A101" s="113"/>
      <c r="B101" s="6">
        <v>947492768.10999978</v>
      </c>
    </row>
    <row r="102" spans="1:2" x14ac:dyDescent="0.2">
      <c r="A102" s="113" t="s">
        <v>124</v>
      </c>
      <c r="B102" s="5">
        <f>B103-B101</f>
        <v>4617042.0200001001</v>
      </c>
    </row>
    <row r="103" spans="1:2" x14ac:dyDescent="0.2">
      <c r="A103" s="113"/>
      <c r="B103" s="6">
        <v>952109810.12999988</v>
      </c>
    </row>
    <row r="104" spans="1:2" x14ac:dyDescent="0.2">
      <c r="A104" s="113" t="s">
        <v>125</v>
      </c>
      <c r="B104" s="5">
        <f>B105-B103</f>
        <v>10</v>
      </c>
    </row>
    <row r="105" spans="1:2" x14ac:dyDescent="0.2">
      <c r="A105" s="113"/>
      <c r="B105" s="5">
        <v>952109820.12999988</v>
      </c>
    </row>
    <row r="106" spans="1:2" x14ac:dyDescent="0.2">
      <c r="A106" s="113" t="s">
        <v>126</v>
      </c>
      <c r="B106" s="5">
        <f>B107-B105</f>
        <v>16104.490000009537</v>
      </c>
    </row>
    <row r="107" spans="1:2" x14ac:dyDescent="0.2">
      <c r="A107" s="113"/>
      <c r="B107" s="5">
        <v>952125924.61999989</v>
      </c>
    </row>
    <row r="108" spans="1:2" x14ac:dyDescent="0.2">
      <c r="A108" s="113" t="s">
        <v>127</v>
      </c>
      <c r="B108" s="5">
        <f>B109-B107</f>
        <v>2330</v>
      </c>
    </row>
    <row r="109" spans="1:2" x14ac:dyDescent="0.2">
      <c r="A109" s="113"/>
      <c r="B109" s="5">
        <v>952128254.61999989</v>
      </c>
    </row>
    <row r="110" spans="1:2" x14ac:dyDescent="0.2">
      <c r="A110" s="113" t="s">
        <v>128</v>
      </c>
      <c r="B110" s="5">
        <f>B111-B109</f>
        <v>749.94000005722046</v>
      </c>
    </row>
    <row r="111" spans="1:2" x14ac:dyDescent="0.2">
      <c r="A111" s="113"/>
      <c r="B111" s="5">
        <v>952129004.55999994</v>
      </c>
    </row>
    <row r="112" spans="1:2" x14ac:dyDescent="0.2">
      <c r="A112" s="113" t="s">
        <v>129</v>
      </c>
      <c r="B112" s="5">
        <f>B113-B111</f>
        <v>10756.860000014305</v>
      </c>
    </row>
    <row r="113" spans="1:2" x14ac:dyDescent="0.2">
      <c r="A113" s="113"/>
      <c r="B113" s="5">
        <v>952139761.41999996</v>
      </c>
    </row>
    <row r="114" spans="1:2" x14ac:dyDescent="0.2">
      <c r="A114" s="113" t="s">
        <v>79</v>
      </c>
      <c r="B114" s="5">
        <f>B115-B113</f>
        <v>-32339.070000052452</v>
      </c>
    </row>
    <row r="115" spans="1:2" x14ac:dyDescent="0.2">
      <c r="A115" s="113"/>
      <c r="B115" s="5">
        <v>952107422.3499999</v>
      </c>
    </row>
    <row r="116" spans="1:2" x14ac:dyDescent="0.2">
      <c r="A116" s="113" t="s">
        <v>79</v>
      </c>
      <c r="B116" s="5">
        <f>B117-B115</f>
        <v>-92</v>
      </c>
    </row>
    <row r="117" spans="1:2" x14ac:dyDescent="0.2">
      <c r="A117" s="113"/>
      <c r="B117" s="5">
        <v>952107330.3499999</v>
      </c>
    </row>
    <row r="118" spans="1:2" x14ac:dyDescent="0.2">
      <c r="A118" s="113" t="s">
        <v>79</v>
      </c>
      <c r="B118" s="5">
        <f>B119-B117</f>
        <v>-18.409999966621399</v>
      </c>
    </row>
    <row r="119" spans="1:2" x14ac:dyDescent="0.2">
      <c r="A119" s="113"/>
      <c r="B119" s="5">
        <v>952107311.93999994</v>
      </c>
    </row>
    <row r="120" spans="1:2" x14ac:dyDescent="0.2">
      <c r="A120" s="113" t="s">
        <v>130</v>
      </c>
      <c r="B120" s="5">
        <f>B121-B119</f>
        <v>355986.98000001907</v>
      </c>
    </row>
    <row r="121" spans="1:2" x14ac:dyDescent="0.2">
      <c r="A121" s="113"/>
      <c r="B121" s="5">
        <v>952463298.91999996</v>
      </c>
    </row>
    <row r="122" spans="1:2" x14ac:dyDescent="0.2">
      <c r="A122" s="113" t="s">
        <v>131</v>
      </c>
      <c r="B122" s="5">
        <f>B123-B121</f>
        <v>339.29999995231628</v>
      </c>
    </row>
    <row r="123" spans="1:2" x14ac:dyDescent="0.2">
      <c r="A123" s="113"/>
      <c r="B123" s="5">
        <v>952463638.21999991</v>
      </c>
    </row>
    <row r="124" spans="1:2" x14ac:dyDescent="0.2">
      <c r="A124" s="113" t="s">
        <v>132</v>
      </c>
      <c r="B124" s="5">
        <f>B125-B123</f>
        <v>1218.5200001001358</v>
      </c>
    </row>
    <row r="125" spans="1:2" x14ac:dyDescent="0.2">
      <c r="A125" s="113"/>
      <c r="B125" s="5">
        <v>952464856.74000001</v>
      </c>
    </row>
    <row r="126" spans="1:2" x14ac:dyDescent="0.2">
      <c r="A126" s="113" t="s">
        <v>133</v>
      </c>
      <c r="B126" s="5">
        <f>B127-B125</f>
        <v>24030.110000014305</v>
      </c>
    </row>
    <row r="127" spans="1:2" x14ac:dyDescent="0.2">
      <c r="A127" s="113"/>
      <c r="B127" s="5">
        <v>952488886.85000002</v>
      </c>
    </row>
    <row r="128" spans="1:2" x14ac:dyDescent="0.2">
      <c r="A128" s="113" t="s">
        <v>79</v>
      </c>
      <c r="B128" s="5">
        <f>B129-B127</f>
        <v>-376.32000005245209</v>
      </c>
    </row>
    <row r="129" spans="1:2" x14ac:dyDescent="0.2">
      <c r="A129" s="113"/>
      <c r="B129" s="5">
        <v>952488510.52999997</v>
      </c>
    </row>
    <row r="130" spans="1:2" x14ac:dyDescent="0.2">
      <c r="A130" s="113" t="s">
        <v>134</v>
      </c>
      <c r="B130" s="5">
        <f>B131-B129</f>
        <v>2018630.4699999094</v>
      </c>
    </row>
    <row r="131" spans="1:2" x14ac:dyDescent="0.2">
      <c r="A131" s="113"/>
      <c r="B131" s="5">
        <v>954507140.99999988</v>
      </c>
    </row>
    <row r="132" spans="1:2" x14ac:dyDescent="0.2">
      <c r="A132" s="113" t="s">
        <v>135</v>
      </c>
      <c r="B132" s="5">
        <f>B133-B131</f>
        <v>288.61000001430511</v>
      </c>
    </row>
    <row r="133" spans="1:2" x14ac:dyDescent="0.2">
      <c r="A133" s="113"/>
      <c r="B133" s="5">
        <v>954507429.6099999</v>
      </c>
    </row>
    <row r="134" spans="1:2" x14ac:dyDescent="0.2">
      <c r="A134" s="113" t="s">
        <v>136</v>
      </c>
      <c r="B134" s="5">
        <f>B135-B133</f>
        <v>178.80000007152557</v>
      </c>
    </row>
    <row r="135" spans="1:2" x14ac:dyDescent="0.2">
      <c r="A135" s="113"/>
      <c r="B135" s="5">
        <v>954507608.40999997</v>
      </c>
    </row>
    <row r="136" spans="1:2" x14ac:dyDescent="0.2">
      <c r="A136" s="113" t="s">
        <v>137</v>
      </c>
      <c r="B136" s="5">
        <f>B137-B135</f>
        <v>5131323.2699998617</v>
      </c>
    </row>
    <row r="137" spans="1:2" x14ac:dyDescent="0.2">
      <c r="A137" s="113"/>
      <c r="B137" s="5">
        <v>959638931.67999983</v>
      </c>
    </row>
    <row r="138" spans="1:2" x14ac:dyDescent="0.2">
      <c r="A138" s="113" t="s">
        <v>138</v>
      </c>
      <c r="B138" s="5">
        <f>B139-B137</f>
        <v>8814741.5300002098</v>
      </c>
    </row>
    <row r="139" spans="1:2" x14ac:dyDescent="0.2">
      <c r="A139" s="113"/>
      <c r="B139" s="5">
        <v>968453673.21000004</v>
      </c>
    </row>
    <row r="140" spans="1:2" x14ac:dyDescent="0.2">
      <c r="A140" s="113" t="s">
        <v>139</v>
      </c>
      <c r="B140" s="5">
        <f>B141-B139</f>
        <v>345.48000001907349</v>
      </c>
    </row>
    <row r="141" spans="1:2" x14ac:dyDescent="0.2">
      <c r="A141" s="3"/>
      <c r="B141" s="5">
        <v>968454018.69000006</v>
      </c>
    </row>
    <row r="142" spans="1:2" x14ac:dyDescent="0.2">
      <c r="A142" s="113" t="s">
        <v>140</v>
      </c>
      <c r="B142" s="5">
        <f>B143-B141</f>
        <v>16013.769999980927</v>
      </c>
    </row>
    <row r="143" spans="1:2" x14ac:dyDescent="0.2">
      <c r="A143" s="3"/>
      <c r="B143" s="114">
        <v>968470032.46000004</v>
      </c>
    </row>
    <row r="144" spans="1:2" x14ac:dyDescent="0.2">
      <c r="A144" s="113" t="s">
        <v>141</v>
      </c>
      <c r="B144" s="5">
        <f>B145-B143</f>
        <v>398.44000005722046</v>
      </c>
    </row>
    <row r="145" spans="1:2" x14ac:dyDescent="0.2">
      <c r="A145" s="3"/>
      <c r="B145" s="5">
        <v>968470430.9000001</v>
      </c>
    </row>
    <row r="146" spans="1:2" x14ac:dyDescent="0.2">
      <c r="A146" s="113" t="s">
        <v>142</v>
      </c>
      <c r="B146" s="5">
        <f>B147-B145</f>
        <v>10</v>
      </c>
    </row>
    <row r="147" spans="1:2" x14ac:dyDescent="0.2">
      <c r="A147" s="113"/>
      <c r="B147" s="5">
        <v>968470440.9000001</v>
      </c>
    </row>
    <row r="148" spans="1:2" x14ac:dyDescent="0.2">
      <c r="A148" s="113" t="s">
        <v>143</v>
      </c>
      <c r="B148" s="5">
        <f>B149-B147</f>
        <v>804375.99999952316</v>
      </c>
    </row>
    <row r="149" spans="1:2" x14ac:dyDescent="0.2">
      <c r="A149" s="3"/>
      <c r="B149" s="5">
        <v>969274816.89999962</v>
      </c>
    </row>
    <row r="150" spans="1:2" x14ac:dyDescent="0.2">
      <c r="A150" s="113" t="s">
        <v>144</v>
      </c>
      <c r="B150" s="5">
        <f>B151-B149</f>
        <v>831698.79000043869</v>
      </c>
    </row>
    <row r="151" spans="1:2" x14ac:dyDescent="0.2">
      <c r="A151" s="3"/>
      <c r="B151" s="5">
        <v>970106515.69000006</v>
      </c>
    </row>
    <row r="152" spans="1:2" x14ac:dyDescent="0.2">
      <c r="A152" s="113" t="s">
        <v>145</v>
      </c>
      <c r="B152" s="5">
        <f>B153-B151</f>
        <v>268202.99999964237</v>
      </c>
    </row>
    <row r="153" spans="1:2" x14ac:dyDescent="0.2">
      <c r="A153" s="3"/>
      <c r="B153" s="5">
        <v>970374718.6899997</v>
      </c>
    </row>
    <row r="154" spans="1:2" x14ac:dyDescent="0.2">
      <c r="A154" s="113" t="s">
        <v>146</v>
      </c>
      <c r="B154" s="5">
        <f>B155-B153</f>
        <v>54.199999928474426</v>
      </c>
    </row>
    <row r="155" spans="1:2" x14ac:dyDescent="0.2">
      <c r="A155" s="3"/>
      <c r="B155" s="5">
        <v>970374772.88999963</v>
      </c>
    </row>
    <row r="156" spans="1:2" x14ac:dyDescent="0.2">
      <c r="A156" s="113" t="s">
        <v>147</v>
      </c>
      <c r="B156" s="5">
        <f>B157-B155</f>
        <v>10</v>
      </c>
    </row>
    <row r="157" spans="1:2" x14ac:dyDescent="0.2">
      <c r="A157" s="3"/>
      <c r="B157" s="5">
        <v>970374782.88999963</v>
      </c>
    </row>
    <row r="158" spans="1:2" x14ac:dyDescent="0.2">
      <c r="A158" s="113" t="s">
        <v>148</v>
      </c>
      <c r="B158" s="5">
        <f>B159-B157</f>
        <v>2208.9500000476837</v>
      </c>
    </row>
    <row r="159" spans="1:2" x14ac:dyDescent="0.2">
      <c r="A159" s="3"/>
      <c r="B159" s="5">
        <v>970376991.83999968</v>
      </c>
    </row>
    <row r="160" spans="1:2" x14ac:dyDescent="0.2">
      <c r="A160" s="113" t="s">
        <v>149</v>
      </c>
      <c r="B160" s="5">
        <f>B161-B159</f>
        <v>45</v>
      </c>
    </row>
    <row r="161" spans="1:2" x14ac:dyDescent="0.2">
      <c r="A161" s="3"/>
      <c r="B161" s="5">
        <v>970377036.83999968</v>
      </c>
    </row>
    <row r="162" spans="1:2" x14ac:dyDescent="0.2">
      <c r="A162" s="115" t="s">
        <v>79</v>
      </c>
      <c r="B162" s="5">
        <f>B163-B161</f>
        <v>-101.85000002384186</v>
      </c>
    </row>
    <row r="163" spans="1:2" x14ac:dyDescent="0.2">
      <c r="A163" s="3"/>
      <c r="B163" s="5">
        <v>970376934.98999965</v>
      </c>
    </row>
    <row r="164" spans="1:2" x14ac:dyDescent="0.2">
      <c r="A164" s="115" t="s">
        <v>79</v>
      </c>
      <c r="B164" s="5">
        <f>B165-B163</f>
        <v>-397.08000004291534</v>
      </c>
    </row>
    <row r="165" spans="1:2" x14ac:dyDescent="0.2">
      <c r="A165" s="3"/>
      <c r="B165" s="5">
        <v>970376537.90999961</v>
      </c>
    </row>
    <row r="166" spans="1:2" x14ac:dyDescent="0.2">
      <c r="A166" s="115" t="s">
        <v>79</v>
      </c>
      <c r="B166" s="5">
        <f>B167-B165</f>
        <v>-50</v>
      </c>
    </row>
    <row r="167" spans="1:2" x14ac:dyDescent="0.2">
      <c r="A167" s="3"/>
      <c r="B167" s="5">
        <v>970376487.90999961</v>
      </c>
    </row>
    <row r="168" spans="1:2" x14ac:dyDescent="0.2">
      <c r="A168" s="115" t="s">
        <v>150</v>
      </c>
      <c r="B168" s="5">
        <f>B169-B167</f>
        <v>-255.43999993801117</v>
      </c>
    </row>
    <row r="169" spans="1:2" x14ac:dyDescent="0.2">
      <c r="A169" s="3"/>
      <c r="B169" s="5">
        <v>970376232.46999967</v>
      </c>
    </row>
    <row r="170" spans="1:2" x14ac:dyDescent="0.2">
      <c r="A170" s="113" t="s">
        <v>40</v>
      </c>
      <c r="B170" s="5">
        <f>B171-B169</f>
        <v>2424392.8600000143</v>
      </c>
    </row>
    <row r="171" spans="1:2" x14ac:dyDescent="0.2">
      <c r="A171" s="113"/>
      <c r="B171" s="5">
        <v>972800625.32999969</v>
      </c>
    </row>
    <row r="172" spans="1:2" x14ac:dyDescent="0.2">
      <c r="A172" s="116" t="s">
        <v>151</v>
      </c>
      <c r="B172" s="5">
        <f>B173-B171</f>
        <v>-54.199999928474426</v>
      </c>
    </row>
    <row r="173" spans="1:2" x14ac:dyDescent="0.2">
      <c r="A173" s="113"/>
      <c r="B173" s="5">
        <v>972800571.12999976</v>
      </c>
    </row>
    <row r="174" spans="1:2" x14ac:dyDescent="0.2">
      <c r="A174" s="113" t="s">
        <v>43</v>
      </c>
      <c r="B174" s="5">
        <f>B175-B173</f>
        <v>1693827.3900001049</v>
      </c>
    </row>
    <row r="175" spans="1:2" x14ac:dyDescent="0.2">
      <c r="A175" s="113"/>
      <c r="B175" s="5">
        <v>974494398.51999986</v>
      </c>
    </row>
    <row r="176" spans="1:2" x14ac:dyDescent="0.2">
      <c r="A176" s="113" t="s">
        <v>48</v>
      </c>
      <c r="B176" s="5">
        <f>B177-B175</f>
        <v>5687554.2200000286</v>
      </c>
    </row>
    <row r="177" spans="1:2" x14ac:dyDescent="0.2">
      <c r="A177" s="113"/>
      <c r="B177" s="5">
        <v>980181952.73999989</v>
      </c>
    </row>
    <row r="178" spans="1:2" x14ac:dyDescent="0.2">
      <c r="A178" s="113" t="s">
        <v>152</v>
      </c>
      <c r="B178" s="5">
        <f>B179-B177</f>
        <v>8867.039999961853</v>
      </c>
    </row>
    <row r="179" spans="1:2" x14ac:dyDescent="0.2">
      <c r="A179" s="113"/>
      <c r="B179" s="5">
        <v>980190819.77999985</v>
      </c>
    </row>
    <row r="180" spans="1:2" x14ac:dyDescent="0.2">
      <c r="A180" s="113" t="s">
        <v>153</v>
      </c>
      <c r="B180" s="5">
        <f>B181-B179</f>
        <v>41175.680000066757</v>
      </c>
    </row>
    <row r="181" spans="1:2" x14ac:dyDescent="0.2">
      <c r="A181" s="113"/>
      <c r="B181" s="5">
        <v>980231995.45999992</v>
      </c>
    </row>
    <row r="182" spans="1:2" x14ac:dyDescent="0.2">
      <c r="A182" s="113" t="s">
        <v>154</v>
      </c>
      <c r="B182" s="5">
        <f>B183-B181</f>
        <v>2140.3199999332428</v>
      </c>
    </row>
    <row r="183" spans="1:2" x14ac:dyDescent="0.2">
      <c r="A183" s="113"/>
      <c r="B183" s="5">
        <v>980234135.77999985</v>
      </c>
    </row>
    <row r="184" spans="1:2" x14ac:dyDescent="0.2">
      <c r="A184" s="113" t="s">
        <v>155</v>
      </c>
      <c r="B184" s="5">
        <f>B185-B183</f>
        <v>509.60000002384186</v>
      </c>
    </row>
    <row r="185" spans="1:2" x14ac:dyDescent="0.2">
      <c r="A185" s="113"/>
      <c r="B185" s="5">
        <v>980234645.37999988</v>
      </c>
    </row>
    <row r="186" spans="1:2" x14ac:dyDescent="0.2">
      <c r="A186" s="113" t="s">
        <v>156</v>
      </c>
      <c r="B186" s="5">
        <f>B187-B185</f>
        <v>77764.960000038147</v>
      </c>
    </row>
    <row r="187" spans="1:2" x14ac:dyDescent="0.2">
      <c r="A187" s="113"/>
      <c r="B187" s="5">
        <v>980312410.33999991</v>
      </c>
    </row>
    <row r="188" spans="1:2" x14ac:dyDescent="0.2">
      <c r="A188" s="113" t="s">
        <v>157</v>
      </c>
      <c r="B188" s="5">
        <f>B189-B187</f>
        <v>13657.27999997139</v>
      </c>
    </row>
    <row r="189" spans="1:2" x14ac:dyDescent="0.2">
      <c r="A189" s="113"/>
      <c r="B189" s="5">
        <v>980326067.61999989</v>
      </c>
    </row>
    <row r="190" spans="1:2" x14ac:dyDescent="0.2">
      <c r="A190" s="113" t="s">
        <v>158</v>
      </c>
      <c r="B190" s="5">
        <f>B191-B189</f>
        <v>2301071.4400001764</v>
      </c>
    </row>
    <row r="191" spans="1:2" x14ac:dyDescent="0.2">
      <c r="A191" s="113"/>
      <c r="B191" s="5">
        <v>982627139.06000006</v>
      </c>
    </row>
    <row r="192" spans="1:2" x14ac:dyDescent="0.2">
      <c r="A192" s="113" t="s">
        <v>159</v>
      </c>
      <c r="B192" s="5">
        <f>B193-B191</f>
        <v>165884</v>
      </c>
    </row>
    <row r="193" spans="1:2" x14ac:dyDescent="0.2">
      <c r="A193" s="113"/>
      <c r="B193" s="5">
        <v>982793023.06000006</v>
      </c>
    </row>
    <row r="194" spans="1:2" x14ac:dyDescent="0.2">
      <c r="A194" s="113" t="s">
        <v>50</v>
      </c>
      <c r="B194" s="5">
        <f>B195-B193</f>
        <v>368463.62999999523</v>
      </c>
    </row>
    <row r="195" spans="1:2" x14ac:dyDescent="0.2">
      <c r="A195" s="113"/>
      <c r="B195" s="5">
        <v>983161486.69000006</v>
      </c>
    </row>
    <row r="196" spans="1:2" x14ac:dyDescent="0.2">
      <c r="A196" s="113" t="s">
        <v>160</v>
      </c>
      <c r="B196" s="5">
        <f>B197-B195</f>
        <v>85538.049999952316</v>
      </c>
    </row>
    <row r="197" spans="1:2" x14ac:dyDescent="0.2">
      <c r="A197" s="113"/>
      <c r="B197" s="5">
        <v>983247024.74000001</v>
      </c>
    </row>
    <row r="198" spans="1:2" x14ac:dyDescent="0.2">
      <c r="A198" s="113" t="s">
        <v>161</v>
      </c>
      <c r="B198" s="5">
        <f>B199-B197</f>
        <v>15522.759999990463</v>
      </c>
    </row>
    <row r="199" spans="1:2" x14ac:dyDescent="0.2">
      <c r="A199" s="113"/>
      <c r="B199" s="5">
        <v>983262547.5</v>
      </c>
    </row>
    <row r="200" spans="1:2" x14ac:dyDescent="0.2">
      <c r="A200" s="113" t="s">
        <v>162</v>
      </c>
      <c r="B200" s="114">
        <f>B201-B199</f>
        <v>214.20000004768372</v>
      </c>
    </row>
    <row r="201" spans="1:2" x14ac:dyDescent="0.2">
      <c r="A201" s="113"/>
      <c r="B201" s="114">
        <v>983262761.70000005</v>
      </c>
    </row>
    <row r="202" spans="1:2" x14ac:dyDescent="0.2">
      <c r="A202" s="113" t="s">
        <v>79</v>
      </c>
      <c r="B202" s="114">
        <f>B203-B201</f>
        <v>-50</v>
      </c>
    </row>
    <row r="203" spans="1:2" x14ac:dyDescent="0.2">
      <c r="A203" s="113"/>
      <c r="B203" s="5">
        <v>983262711.70000005</v>
      </c>
    </row>
    <row r="204" spans="1:2" x14ac:dyDescent="0.2">
      <c r="A204" s="113" t="s">
        <v>52</v>
      </c>
      <c r="B204" s="5">
        <f>B205-B203</f>
        <v>305350.33999991417</v>
      </c>
    </row>
    <row r="205" spans="1:2" x14ac:dyDescent="0.2">
      <c r="A205" s="113"/>
      <c r="B205" s="5">
        <v>983568062.03999996</v>
      </c>
    </row>
    <row r="206" spans="1:2" x14ac:dyDescent="0.2">
      <c r="A206" s="113" t="s">
        <v>79</v>
      </c>
      <c r="B206" s="5">
        <f>B207-B205</f>
        <v>-87038.100000023842</v>
      </c>
    </row>
    <row r="207" spans="1:2" x14ac:dyDescent="0.2">
      <c r="A207" s="113"/>
      <c r="B207" s="5">
        <v>983481023.93999994</v>
      </c>
    </row>
    <row r="208" spans="1:2" x14ac:dyDescent="0.2">
      <c r="A208" s="113" t="s">
        <v>79</v>
      </c>
      <c r="B208" s="5">
        <f>B209-B207</f>
        <v>-3.5099999904632568</v>
      </c>
    </row>
    <row r="209" spans="1:2" x14ac:dyDescent="0.2">
      <c r="A209" s="113"/>
      <c r="B209" s="5">
        <v>983481020.42999995</v>
      </c>
    </row>
    <row r="210" spans="1:2" x14ac:dyDescent="0.2">
      <c r="A210" s="113" t="s">
        <v>79</v>
      </c>
      <c r="B210" s="5">
        <f>B211-B209</f>
        <v>-1.1699999570846558</v>
      </c>
    </row>
    <row r="211" spans="1:2" x14ac:dyDescent="0.2">
      <c r="A211" s="113"/>
      <c r="B211" s="5">
        <v>983481019.25999999</v>
      </c>
    </row>
    <row r="212" spans="1:2" x14ac:dyDescent="0.2">
      <c r="A212" s="113" t="s">
        <v>79</v>
      </c>
      <c r="B212" s="5">
        <f>B213-B211</f>
        <v>-2890.8500000238419</v>
      </c>
    </row>
    <row r="213" spans="1:2" x14ac:dyDescent="0.2">
      <c r="A213" s="113"/>
      <c r="B213" s="5">
        <v>983478128.40999997</v>
      </c>
    </row>
    <row r="214" spans="1:2" x14ac:dyDescent="0.2">
      <c r="A214" s="113" t="s">
        <v>79</v>
      </c>
      <c r="B214" s="5">
        <f>B215-B213</f>
        <v>-378.37999999523163</v>
      </c>
    </row>
    <row r="215" spans="1:2" x14ac:dyDescent="0.2">
      <c r="A215" s="113"/>
      <c r="B215" s="5">
        <v>983477750.02999997</v>
      </c>
    </row>
    <row r="216" spans="1:2" x14ac:dyDescent="0.2">
      <c r="A216" s="113" t="s">
        <v>79</v>
      </c>
      <c r="B216" s="5">
        <f>B217-B215</f>
        <v>-30</v>
      </c>
    </row>
    <row r="217" spans="1:2" x14ac:dyDescent="0.2">
      <c r="A217" s="113"/>
      <c r="B217" s="5">
        <v>983477720.02999997</v>
      </c>
    </row>
    <row r="218" spans="1:2" x14ac:dyDescent="0.2">
      <c r="A218" s="113" t="s">
        <v>65</v>
      </c>
      <c r="B218" s="5">
        <f>B219-B217</f>
        <v>6485872.7300000191</v>
      </c>
    </row>
    <row r="219" spans="1:2" x14ac:dyDescent="0.2">
      <c r="A219" s="113"/>
      <c r="B219" s="5">
        <v>989963592.75999999</v>
      </c>
    </row>
    <row r="220" spans="1:2" x14ac:dyDescent="0.2">
      <c r="A220" s="113" t="s">
        <v>79</v>
      </c>
      <c r="B220" s="5">
        <f>B221-B219</f>
        <v>-73</v>
      </c>
    </row>
    <row r="221" spans="1:2" x14ac:dyDescent="0.2">
      <c r="A221" s="113"/>
      <c r="B221" s="5">
        <v>989963519.75999999</v>
      </c>
    </row>
    <row r="222" spans="1:2" x14ac:dyDescent="0.2">
      <c r="A222" s="113" t="s">
        <v>79</v>
      </c>
      <c r="B222" s="5">
        <f>B223-B221</f>
        <v>-523.96000003814697</v>
      </c>
    </row>
    <row r="223" spans="1:2" x14ac:dyDescent="0.2">
      <c r="A223" s="113"/>
      <c r="B223" s="5">
        <v>989962995.79999995</v>
      </c>
    </row>
    <row r="224" spans="1:2" x14ac:dyDescent="0.2">
      <c r="A224" s="113" t="s">
        <v>79</v>
      </c>
      <c r="B224" s="1">
        <f>B225-B223</f>
        <v>-79.960000038146973</v>
      </c>
    </row>
    <row r="225" spans="1:2" x14ac:dyDescent="0.2">
      <c r="A225" s="113"/>
      <c r="B225" s="1">
        <v>989962915.83999991</v>
      </c>
    </row>
    <row r="226" spans="1:2" x14ac:dyDescent="0.2">
      <c r="A226" s="113" t="s">
        <v>163</v>
      </c>
      <c r="B226" s="1">
        <f>B227-B225</f>
        <v>2201043.0199999809</v>
      </c>
    </row>
    <row r="227" spans="1:2" x14ac:dyDescent="0.2">
      <c r="A227" s="113"/>
      <c r="B227" s="1">
        <v>992163958.8599999</v>
      </c>
    </row>
    <row r="228" spans="1:2" x14ac:dyDescent="0.2">
      <c r="A228" s="113" t="s">
        <v>164</v>
      </c>
      <c r="B228" s="1">
        <f>B229-B227</f>
        <v>7005</v>
      </c>
    </row>
    <row r="229" spans="1:2" x14ac:dyDescent="0.2">
      <c r="A229" s="113"/>
      <c r="B229" s="1">
        <v>992170963.8599999</v>
      </c>
    </row>
    <row r="230" spans="1:2" x14ac:dyDescent="0.2">
      <c r="A230" s="113" t="s">
        <v>165</v>
      </c>
      <c r="B230" s="1">
        <f>B231-B229</f>
        <v>289222.75999999046</v>
      </c>
    </row>
    <row r="231" spans="1:2" x14ac:dyDescent="0.2">
      <c r="A231" s="113"/>
      <c r="B231" s="1">
        <v>992460186.61999989</v>
      </c>
    </row>
    <row r="232" spans="1:2" x14ac:dyDescent="0.2">
      <c r="A232" s="113" t="s">
        <v>166</v>
      </c>
      <c r="B232" s="1">
        <f>B233-B231</f>
        <v>4081490.0499999523</v>
      </c>
    </row>
    <row r="233" spans="1:2" x14ac:dyDescent="0.2">
      <c r="A233" s="113"/>
      <c r="B233" s="1">
        <v>996541676.66999984</v>
      </c>
    </row>
    <row r="234" spans="1:2" x14ac:dyDescent="0.2">
      <c r="A234" s="113" t="s">
        <v>167</v>
      </c>
      <c r="B234" s="1">
        <f>B235-B233:B233</f>
        <v>1938941.5800000429</v>
      </c>
    </row>
    <row r="235" spans="1:2" x14ac:dyDescent="0.2">
      <c r="A235" s="113"/>
      <c r="B235" s="1">
        <v>998480618.24999988</v>
      </c>
    </row>
    <row r="236" spans="1:2" x14ac:dyDescent="0.2">
      <c r="A236" s="113" t="s">
        <v>168</v>
      </c>
      <c r="B236" s="1">
        <f>B237-B235</f>
        <v>20</v>
      </c>
    </row>
    <row r="237" spans="1:2" x14ac:dyDescent="0.2">
      <c r="A237" s="113"/>
      <c r="B237" s="1">
        <v>998480638.24999988</v>
      </c>
    </row>
    <row r="238" spans="1:2" x14ac:dyDescent="0.2">
      <c r="A238" s="113" t="s">
        <v>169</v>
      </c>
      <c r="B238" s="1">
        <f>B239-B237</f>
        <v>9097</v>
      </c>
    </row>
    <row r="239" spans="1:2" x14ac:dyDescent="0.2">
      <c r="A239" s="113"/>
      <c r="B239" s="1">
        <v>998489735.24999988</v>
      </c>
    </row>
    <row r="240" spans="1:2" x14ac:dyDescent="0.2">
      <c r="A240" s="113" t="s">
        <v>170</v>
      </c>
      <c r="B240" s="1">
        <f>B241-B239</f>
        <v>157.41000008583069</v>
      </c>
    </row>
    <row r="241" spans="1:2" x14ac:dyDescent="0.2">
      <c r="A241" s="113"/>
      <c r="B241" s="1">
        <v>998489892.65999997</v>
      </c>
    </row>
    <row r="242" spans="1:2" x14ac:dyDescent="0.2">
      <c r="A242" s="113" t="s">
        <v>171</v>
      </c>
      <c r="B242" s="1">
        <f>B243-B241</f>
        <v>77.649999976158142</v>
      </c>
    </row>
    <row r="243" spans="1:2" x14ac:dyDescent="0.2">
      <c r="A243" s="3"/>
      <c r="B243" s="1">
        <v>998489970.30999994</v>
      </c>
    </row>
    <row r="244" spans="1:2" x14ac:dyDescent="0.2">
      <c r="A244" s="113" t="s">
        <v>172</v>
      </c>
      <c r="B244" s="1">
        <f>B245-B243</f>
        <v>3609818.9199998379</v>
      </c>
    </row>
    <row r="245" spans="1:2" x14ac:dyDescent="0.2">
      <c r="A245" s="113"/>
      <c r="B245" s="1">
        <v>1002099789.2299998</v>
      </c>
    </row>
    <row r="246" spans="1:2" x14ac:dyDescent="0.2">
      <c r="A246" s="113" t="s">
        <v>173</v>
      </c>
      <c r="B246" s="1">
        <f>B247-B245</f>
        <v>153492.99000000954</v>
      </c>
    </row>
    <row r="247" spans="1:2" x14ac:dyDescent="0.2">
      <c r="A247" s="113"/>
      <c r="B247" s="1">
        <v>1002253282.2199998</v>
      </c>
    </row>
    <row r="248" spans="1:2" x14ac:dyDescent="0.2">
      <c r="A248" s="113" t="s">
        <v>174</v>
      </c>
      <c r="B248" s="1">
        <f>B249-B247</f>
        <v>302158.41000008583</v>
      </c>
    </row>
    <row r="249" spans="1:2" x14ac:dyDescent="0.2">
      <c r="A249" s="113"/>
      <c r="B249" s="115">
        <v>1002555440.6299999</v>
      </c>
    </row>
    <row r="250" spans="1:2" x14ac:dyDescent="0.2">
      <c r="A250" s="113" t="s">
        <v>175</v>
      </c>
      <c r="B250" s="1">
        <f>B251-B249</f>
        <v>3420</v>
      </c>
    </row>
    <row r="251" spans="1:2" x14ac:dyDescent="0.2">
      <c r="A251" s="113"/>
      <c r="B251" s="115">
        <v>1002558860.6299999</v>
      </c>
    </row>
    <row r="252" spans="1:2" x14ac:dyDescent="0.2">
      <c r="A252" s="113" t="s">
        <v>176</v>
      </c>
      <c r="B252" s="115">
        <f>B253-B251</f>
        <v>187443.22000002861</v>
      </c>
    </row>
    <row r="253" spans="1:2" x14ac:dyDescent="0.2">
      <c r="A253" s="113"/>
      <c r="B253" s="115">
        <v>1002746303.8499999</v>
      </c>
    </row>
    <row r="254" spans="1:2" x14ac:dyDescent="0.2">
      <c r="A254" s="113" t="s">
        <v>177</v>
      </c>
      <c r="B254" s="1">
        <f>B255-B253</f>
        <v>117997.33000004292</v>
      </c>
    </row>
    <row r="255" spans="1:2" x14ac:dyDescent="0.2">
      <c r="A255" s="113"/>
      <c r="B255" s="1">
        <v>1002864301.1799999</v>
      </c>
    </row>
    <row r="256" spans="1:2" x14ac:dyDescent="0.2">
      <c r="A256" s="113" t="s">
        <v>178</v>
      </c>
      <c r="B256" s="1">
        <f>B257-B255</f>
        <v>2597881.4800000191</v>
      </c>
    </row>
    <row r="257" spans="1:2" x14ac:dyDescent="0.2">
      <c r="A257" s="113"/>
      <c r="B257" s="1">
        <v>1005462182.66</v>
      </c>
    </row>
    <row r="258" spans="1:2" x14ac:dyDescent="0.2">
      <c r="A258" s="113" t="s">
        <v>150</v>
      </c>
      <c r="B258" s="1">
        <f>B259-B257</f>
        <v>-560.75999999046326</v>
      </c>
    </row>
    <row r="259" spans="1:2" x14ac:dyDescent="0.2">
      <c r="A259" s="113"/>
      <c r="B259" s="1">
        <v>1005461621.9</v>
      </c>
    </row>
    <row r="260" spans="1:2" x14ac:dyDescent="0.2">
      <c r="A260" s="113" t="s">
        <v>150</v>
      </c>
      <c r="B260" s="1">
        <f>B261-B259</f>
        <v>-122.9300000667572</v>
      </c>
    </row>
    <row r="261" spans="1:2" x14ac:dyDescent="0.2">
      <c r="A261" s="113"/>
      <c r="B261" s="1">
        <v>1005461498.9699999</v>
      </c>
    </row>
    <row r="262" spans="1:2" x14ac:dyDescent="0.2">
      <c r="A262" s="113" t="s">
        <v>150</v>
      </c>
      <c r="B262" s="1">
        <f>B263-B261</f>
        <v>-496.27999997138977</v>
      </c>
    </row>
    <row r="263" spans="1:2" x14ac:dyDescent="0.2">
      <c r="A263" s="113"/>
      <c r="B263" s="1">
        <v>1005461002.6899999</v>
      </c>
    </row>
    <row r="264" spans="1:2" x14ac:dyDescent="0.2">
      <c r="A264" s="113" t="s">
        <v>150</v>
      </c>
      <c r="B264" s="1">
        <f>B265-B263</f>
        <v>-43</v>
      </c>
    </row>
    <row r="265" spans="1:2" x14ac:dyDescent="0.2">
      <c r="A265" s="113"/>
      <c r="B265" s="1">
        <v>1005460959.6899999</v>
      </c>
    </row>
    <row r="266" spans="1:2" x14ac:dyDescent="0.2">
      <c r="A266" s="113" t="s">
        <v>150</v>
      </c>
      <c r="B266" s="1">
        <f>B267-B265</f>
        <v>-7827.0199999809265</v>
      </c>
    </row>
    <row r="267" spans="1:2" x14ac:dyDescent="0.2">
      <c r="A267" s="113"/>
      <c r="B267" s="1">
        <v>1005453132.67</v>
      </c>
    </row>
    <row r="268" spans="1:2" x14ac:dyDescent="0.2">
      <c r="A268" s="113" t="s">
        <v>179</v>
      </c>
      <c r="B268" s="1">
        <f>B269-B267</f>
        <v>51773.899999976158</v>
      </c>
    </row>
    <row r="269" spans="1:2" x14ac:dyDescent="0.2">
      <c r="A269" s="3"/>
      <c r="B269" s="1">
        <v>1005504906.5699999</v>
      </c>
    </row>
    <row r="270" spans="1:2" x14ac:dyDescent="0.2">
      <c r="A270" s="113" t="s">
        <v>180</v>
      </c>
      <c r="B270" s="1">
        <f>B271-B269</f>
        <v>14461.77999997139</v>
      </c>
    </row>
    <row r="271" spans="1:2" x14ac:dyDescent="0.2">
      <c r="A271" s="113"/>
      <c r="B271" s="1">
        <v>1005519368.3499999</v>
      </c>
    </row>
    <row r="272" spans="1:2" x14ac:dyDescent="0.2">
      <c r="A272" s="113" t="s">
        <v>181</v>
      </c>
      <c r="B272" s="1">
        <f>B273-B271</f>
        <v>5295</v>
      </c>
    </row>
    <row r="273" spans="1:2" x14ac:dyDescent="0.2">
      <c r="A273" s="113"/>
      <c r="B273" s="1">
        <v>1005524663.3499999</v>
      </c>
    </row>
    <row r="274" spans="1:2" x14ac:dyDescent="0.2">
      <c r="A274" s="113" t="s">
        <v>182</v>
      </c>
      <c r="B274" s="1">
        <f>B275-B273</f>
        <v>1792</v>
      </c>
    </row>
    <row r="275" spans="1:2" x14ac:dyDescent="0.2">
      <c r="A275" s="113"/>
      <c r="B275" s="1">
        <v>1005526455.3499999</v>
      </c>
    </row>
    <row r="276" spans="1:2" x14ac:dyDescent="0.2">
      <c r="A276" s="113" t="s">
        <v>183</v>
      </c>
      <c r="B276" s="1">
        <f>B277-B275</f>
        <v>93808.19000005722</v>
      </c>
    </row>
    <row r="277" spans="1:2" x14ac:dyDescent="0.2">
      <c r="A277" s="113"/>
      <c r="B277" s="1">
        <v>1005620263.54</v>
      </c>
    </row>
    <row r="278" spans="1:2" x14ac:dyDescent="0.2">
      <c r="A278" s="113" t="s">
        <v>184</v>
      </c>
      <c r="B278" s="1">
        <f>B279-B277</f>
        <v>79866.509999990463</v>
      </c>
    </row>
    <row r="279" spans="1:2" x14ac:dyDescent="0.2">
      <c r="A279" s="113"/>
      <c r="B279" s="1">
        <v>1005700130.05</v>
      </c>
    </row>
    <row r="280" spans="1:2" x14ac:dyDescent="0.2">
      <c r="A280" s="113" t="s">
        <v>185</v>
      </c>
      <c r="B280" s="1">
        <f>B281-B279</f>
        <v>84271.30999994278</v>
      </c>
    </row>
    <row r="281" spans="1:2" x14ac:dyDescent="0.2">
      <c r="A281" s="113"/>
      <c r="B281" s="1">
        <v>1005784401.3599999</v>
      </c>
    </row>
    <row r="282" spans="1:2" x14ac:dyDescent="0.2">
      <c r="A282" s="113" t="s">
        <v>186</v>
      </c>
      <c r="B282" s="115">
        <f>B283-B281</f>
        <v>611.51999998092651</v>
      </c>
    </row>
    <row r="283" spans="1:2" x14ac:dyDescent="0.2">
      <c r="A283" s="113"/>
      <c r="B283" s="1">
        <v>1005785012.8799999</v>
      </c>
    </row>
    <row r="284" spans="1:2" x14ac:dyDescent="0.2">
      <c r="A284" s="113" t="s">
        <v>187</v>
      </c>
      <c r="B284" s="115">
        <f>B285-B283</f>
        <v>4178.7199999094009</v>
      </c>
    </row>
    <row r="285" spans="1:2" x14ac:dyDescent="0.2">
      <c r="A285" s="113"/>
      <c r="B285" s="1">
        <v>1005789191.5999998</v>
      </c>
    </row>
    <row r="286" spans="1:2" x14ac:dyDescent="0.2">
      <c r="A286" s="113" t="s">
        <v>188</v>
      </c>
      <c r="B286" s="1">
        <f>B287-B285</f>
        <v>9172.8000000715256</v>
      </c>
    </row>
    <row r="287" spans="1:2" x14ac:dyDescent="0.2">
      <c r="A287" s="113"/>
      <c r="B287" s="1">
        <v>1005798364.3999999</v>
      </c>
    </row>
    <row r="288" spans="1:2" x14ac:dyDescent="0.2">
      <c r="A288" s="113" t="s">
        <v>189</v>
      </c>
      <c r="B288" s="1">
        <f>B289-B287</f>
        <v>12638.080000042915</v>
      </c>
    </row>
    <row r="289" spans="1:2" x14ac:dyDescent="0.2">
      <c r="A289" s="113"/>
      <c r="B289" s="1">
        <v>1005811002.4799999</v>
      </c>
    </row>
    <row r="290" spans="1:2" x14ac:dyDescent="0.2">
      <c r="A290" s="113" t="s">
        <v>190</v>
      </c>
      <c r="B290" s="1">
        <f>B291-B289</f>
        <v>356.72000002861023</v>
      </c>
    </row>
    <row r="291" spans="1:2" x14ac:dyDescent="0.2">
      <c r="A291" s="113"/>
      <c r="B291" s="1">
        <v>1005811359.1999999</v>
      </c>
    </row>
    <row r="292" spans="1:2" x14ac:dyDescent="0.2">
      <c r="A292" s="113" t="s">
        <v>191</v>
      </c>
      <c r="B292" s="1">
        <f>B293-B291</f>
        <v>82249.44000005722</v>
      </c>
    </row>
    <row r="293" spans="1:2" x14ac:dyDescent="0.2">
      <c r="A293" s="113"/>
      <c r="B293" s="1">
        <v>1005893608.64</v>
      </c>
    </row>
    <row r="294" spans="1:2" x14ac:dyDescent="0.2">
      <c r="A294" s="113" t="s">
        <v>192</v>
      </c>
      <c r="B294" s="1">
        <f>B295-B293</f>
        <v>4913626.509999752</v>
      </c>
    </row>
    <row r="295" spans="1:2" x14ac:dyDescent="0.2">
      <c r="A295" s="113"/>
      <c r="B295" s="115">
        <v>1010807235.1499997</v>
      </c>
    </row>
    <row r="296" spans="1:2" x14ac:dyDescent="0.2">
      <c r="A296" s="113" t="s">
        <v>193</v>
      </c>
      <c r="B296" s="1">
        <f>B297-B295</f>
        <v>997346</v>
      </c>
    </row>
    <row r="297" spans="1:2" x14ac:dyDescent="0.2">
      <c r="A297" s="113"/>
      <c r="B297" s="1">
        <v>1011804581.1499997</v>
      </c>
    </row>
    <row r="298" spans="1:2" x14ac:dyDescent="0.2">
      <c r="A298" s="113" t="s">
        <v>194</v>
      </c>
      <c r="B298" s="1">
        <f>B299-B297</f>
        <v>666483.9399998188</v>
      </c>
    </row>
    <row r="299" spans="1:2" x14ac:dyDescent="0.2">
      <c r="A299" s="113"/>
      <c r="B299" s="1">
        <v>1012471065.0899996</v>
      </c>
    </row>
    <row r="300" spans="1:2" x14ac:dyDescent="0.2">
      <c r="A300" s="113" t="s">
        <v>195</v>
      </c>
      <c r="B300" s="1">
        <f>B301-B299</f>
        <v>970042</v>
      </c>
    </row>
    <row r="301" spans="1:2" x14ac:dyDescent="0.2">
      <c r="A301" s="113"/>
      <c r="B301" s="1">
        <v>1013441107.0899996</v>
      </c>
    </row>
    <row r="302" spans="1:2" x14ac:dyDescent="0.2">
      <c r="A302" s="113" t="s">
        <v>79</v>
      </c>
      <c r="B302" s="1">
        <f>B303-B301</f>
        <v>-106606.63999998569</v>
      </c>
    </row>
    <row r="303" spans="1:2" x14ac:dyDescent="0.2">
      <c r="A303" s="113"/>
      <c r="B303" s="1">
        <v>1013334500.4499996</v>
      </c>
    </row>
    <row r="304" spans="1:2" x14ac:dyDescent="0.2">
      <c r="A304" s="113" t="s">
        <v>79</v>
      </c>
      <c r="B304" s="1">
        <f>B305-B303</f>
        <v>-492.70999991893768</v>
      </c>
    </row>
    <row r="305" spans="1:2" x14ac:dyDescent="0.2">
      <c r="A305" s="113"/>
      <c r="B305" s="1">
        <v>1013334007.7399997</v>
      </c>
    </row>
    <row r="306" spans="1:2" x14ac:dyDescent="0.2">
      <c r="A306" s="113" t="s">
        <v>196</v>
      </c>
      <c r="B306" s="1">
        <f>B307-B305</f>
        <v>484822.08000016212</v>
      </c>
    </row>
    <row r="307" spans="1:2" x14ac:dyDescent="0.2">
      <c r="A307" s="113"/>
      <c r="B307" s="1">
        <v>1013818829.8199998</v>
      </c>
    </row>
    <row r="308" spans="1:2" x14ac:dyDescent="0.2">
      <c r="A308" s="113" t="s">
        <v>197</v>
      </c>
      <c r="B308" s="1">
        <f>B309-B307</f>
        <v>5516840.7699999809</v>
      </c>
    </row>
    <row r="309" spans="1:2" x14ac:dyDescent="0.2">
      <c r="A309" s="113"/>
      <c r="B309" s="1">
        <v>1019335670.5899998</v>
      </c>
    </row>
    <row r="310" spans="1:2" x14ac:dyDescent="0.2">
      <c r="A310" s="113" t="s">
        <v>79</v>
      </c>
      <c r="B310" s="1">
        <f>B311-B309</f>
        <v>-69.759999990463257</v>
      </c>
    </row>
    <row r="311" spans="1:2" x14ac:dyDescent="0.2">
      <c r="A311" s="113"/>
      <c r="B311" s="1">
        <v>1019335600.8299998</v>
      </c>
    </row>
    <row r="312" spans="1:2" x14ac:dyDescent="0.2">
      <c r="A312" s="113" t="s">
        <v>198</v>
      </c>
      <c r="B312" s="1">
        <f>B313-B311</f>
        <v>1100</v>
      </c>
    </row>
    <row r="313" spans="1:2" x14ac:dyDescent="0.2">
      <c r="A313" s="113"/>
      <c r="B313" s="1">
        <v>1019336700.8299998</v>
      </c>
    </row>
    <row r="314" spans="1:2" x14ac:dyDescent="0.2">
      <c r="A314" s="113" t="s">
        <v>199</v>
      </c>
      <c r="B314" s="1">
        <f>B315-B313</f>
        <v>20</v>
      </c>
    </row>
    <row r="315" spans="1:2" x14ac:dyDescent="0.2">
      <c r="A315" s="113"/>
      <c r="B315" s="1">
        <v>1019336720.8299998</v>
      </c>
    </row>
    <row r="316" spans="1:2" x14ac:dyDescent="0.2">
      <c r="A316" s="113" t="s">
        <v>200</v>
      </c>
      <c r="B316" s="1">
        <f>B317-B315</f>
        <v>15617.790000081062</v>
      </c>
    </row>
    <row r="317" spans="1:2" x14ac:dyDescent="0.2">
      <c r="A317" s="113"/>
      <c r="B317" s="1">
        <v>1019352338.6199999</v>
      </c>
    </row>
    <row r="318" spans="1:2" x14ac:dyDescent="0.2">
      <c r="A318" s="113" t="s">
        <v>201</v>
      </c>
      <c r="B318" s="1">
        <f>B319-B317</f>
        <v>232</v>
      </c>
    </row>
    <row r="319" spans="1:2" x14ac:dyDescent="0.2">
      <c r="A319" s="113"/>
      <c r="B319" s="114">
        <v>1019352570.6199999</v>
      </c>
    </row>
    <row r="320" spans="1:2" x14ac:dyDescent="0.2">
      <c r="A320" s="113" t="s">
        <v>202</v>
      </c>
      <c r="B320" s="114">
        <f>B321-B319</f>
        <v>9.0000033378601074E-2</v>
      </c>
    </row>
    <row r="321" spans="1:2" x14ac:dyDescent="0.2">
      <c r="A321" s="113"/>
      <c r="B321" s="114">
        <v>1019352570.7099999</v>
      </c>
    </row>
    <row r="322" spans="1:2" x14ac:dyDescent="0.2">
      <c r="A322" s="113" t="s">
        <v>203</v>
      </c>
      <c r="B322" s="114">
        <f>B323-B321</f>
        <v>296485.68000006676</v>
      </c>
    </row>
    <row r="323" spans="1:2" x14ac:dyDescent="0.2">
      <c r="A323" s="1"/>
      <c r="B323" s="1">
        <v>1019649056.39</v>
      </c>
    </row>
    <row r="324" spans="1:2" x14ac:dyDescent="0.2">
      <c r="A324" s="113" t="s">
        <v>204</v>
      </c>
      <c r="B324" s="1">
        <f>B325-B323</f>
        <v>121</v>
      </c>
    </row>
    <row r="325" spans="1:2" x14ac:dyDescent="0.2">
      <c r="A325" s="113"/>
      <c r="B325" s="1">
        <v>1019649177.39</v>
      </c>
    </row>
    <row r="326" spans="1:2" x14ac:dyDescent="0.2">
      <c r="A326" s="113" t="s">
        <v>205</v>
      </c>
      <c r="B326" s="1">
        <f>B327-B325</f>
        <v>2187</v>
      </c>
    </row>
    <row r="327" spans="1:2" x14ac:dyDescent="0.2">
      <c r="A327" s="3"/>
      <c r="B327" s="1">
        <v>1019651364.39</v>
      </c>
    </row>
    <row r="328" spans="1:2" x14ac:dyDescent="0.2">
      <c r="A328" s="113" t="s">
        <v>206</v>
      </c>
      <c r="B328" s="1">
        <f>B329-B327</f>
        <v>2409218.6799999475</v>
      </c>
    </row>
    <row r="329" spans="1:2" x14ac:dyDescent="0.2">
      <c r="A329" s="3"/>
      <c r="B329" s="1">
        <v>1022060583.0699999</v>
      </c>
    </row>
  </sheetData>
  <phoneticPr fontId="10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b5a46-2bc3-4c92-a271-448cca1da9dc">
      <Terms xmlns="http://schemas.microsoft.com/office/infopath/2007/PartnerControls"/>
    </lcf76f155ced4ddcb4097134ff3c332f>
    <TaxCatchAll xmlns="176cbe70-41d0-4d0d-93d7-b7bb590be22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1F98A4-9D84-4A88-A296-32A632B9284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82528CD-780A-462A-861E-71A687069117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0c8ef2fa-e185-4145-9060-da5e913317f5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F5DF526-933A-4CE6-9716-F4C4FCA671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Total Summary</vt:lpstr>
      <vt:lpstr>Summary by Campus</vt:lpstr>
      <vt:lpstr>UMES</vt:lpstr>
      <vt:lpstr>USM_UMBC</vt:lpstr>
      <vt:lpstr>Log</vt:lpstr>
      <vt:lpstr>CSU Settlements</vt:lpstr>
      <vt:lpstr>Sheet1</vt:lpstr>
      <vt:lpstr>Log!Print_Area</vt:lpstr>
      <vt:lpstr>'Total Summary'!Print_Titles</vt:lpstr>
    </vt:vector>
  </TitlesOfParts>
  <Manager/>
  <Company>University System of Maryland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Mei-Chin Yang</dc:creator>
  <cp:keywords/>
  <dc:description/>
  <cp:lastModifiedBy>Cindy Lui</cp:lastModifiedBy>
  <cp:revision/>
  <cp:lastPrinted>2025-03-12T17:53:25Z</cp:lastPrinted>
  <dcterms:created xsi:type="dcterms:W3CDTF">2004-11-09T18:59:57Z</dcterms:created>
  <dcterms:modified xsi:type="dcterms:W3CDTF">2025-08-11T22:28:05Z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0x0101001C7D2513532D204BBD7C710C64FBE324</vt:lpwstr>
  </property>
  <property fmtid="{D5CDD505-2E9C-101B-9397-08002B2CF9AE}" pid="3" name="MediaServiceImageTags">
    <vt:lpwstr/>
  </property>
</Properties>
</file>